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PED COG" sheetId="1" r:id="rId1"/>
  </sheets>
  <externalReferences>
    <externalReference r:id="rId2"/>
  </externalReferences>
  <definedNames>
    <definedName name="_xlnm.Print_Area" localSheetId="0">'EAPED COG'!$A$1:$H$169</definedName>
  </definedNames>
  <calcPr calcId="145621"/>
</workbook>
</file>

<file path=xl/calcChain.xml><?xml version="1.0" encoding="utf-8"?>
<calcChain xmlns="http://schemas.openxmlformats.org/spreadsheetml/2006/main">
  <c r="E157" i="1" l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G150" i="1"/>
  <c r="F150" i="1"/>
  <c r="D150" i="1"/>
  <c r="C150" i="1"/>
  <c r="E149" i="1"/>
  <c r="H149" i="1" s="1"/>
  <c r="E148" i="1"/>
  <c r="H148" i="1" s="1"/>
  <c r="E147" i="1"/>
  <c r="H147" i="1" s="1"/>
  <c r="G146" i="1"/>
  <c r="F146" i="1"/>
  <c r="D146" i="1"/>
  <c r="C146" i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H136" i="1"/>
  <c r="H135" i="1"/>
  <c r="H134" i="1"/>
  <c r="H133" i="1" s="1"/>
  <c r="G133" i="1"/>
  <c r="F133" i="1"/>
  <c r="E133" i="1"/>
  <c r="D133" i="1"/>
  <c r="C133" i="1"/>
  <c r="H132" i="1"/>
  <c r="H131" i="1"/>
  <c r="H130" i="1"/>
  <c r="H129" i="1"/>
  <c r="H128" i="1"/>
  <c r="H127" i="1"/>
  <c r="H126" i="1"/>
  <c r="H125" i="1"/>
  <c r="H124" i="1"/>
  <c r="G123" i="1"/>
  <c r="F123" i="1"/>
  <c r="E123" i="1"/>
  <c r="D123" i="1"/>
  <c r="C123" i="1"/>
  <c r="H122" i="1"/>
  <c r="H121" i="1"/>
  <c r="H120" i="1"/>
  <c r="H119" i="1"/>
  <c r="H118" i="1"/>
  <c r="H117" i="1"/>
  <c r="H116" i="1"/>
  <c r="H115" i="1"/>
  <c r="H114" i="1"/>
  <c r="G113" i="1"/>
  <c r="F113" i="1"/>
  <c r="E113" i="1"/>
  <c r="D113" i="1"/>
  <c r="C113" i="1"/>
  <c r="H112" i="1"/>
  <c r="H111" i="1"/>
  <c r="H110" i="1"/>
  <c r="H109" i="1"/>
  <c r="H108" i="1"/>
  <c r="H107" i="1"/>
  <c r="H106" i="1"/>
  <c r="H105" i="1"/>
  <c r="H104" i="1"/>
  <c r="G103" i="1"/>
  <c r="F103" i="1"/>
  <c r="E103" i="1"/>
  <c r="D103" i="1"/>
  <c r="C103" i="1"/>
  <c r="H102" i="1"/>
  <c r="H101" i="1"/>
  <c r="H100" i="1"/>
  <c r="H99" i="1"/>
  <c r="H98" i="1"/>
  <c r="H97" i="1"/>
  <c r="H96" i="1"/>
  <c r="H95" i="1"/>
  <c r="H94" i="1"/>
  <c r="H93" i="1" s="1"/>
  <c r="G93" i="1"/>
  <c r="F93" i="1"/>
  <c r="E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H87" i="1"/>
  <c r="E87" i="1"/>
  <c r="E86" i="1"/>
  <c r="H86" i="1" s="1"/>
  <c r="G85" i="1"/>
  <c r="F85" i="1"/>
  <c r="D85" i="1"/>
  <c r="C85" i="1"/>
  <c r="E82" i="1"/>
  <c r="H82" i="1" s="1"/>
  <c r="H81" i="1"/>
  <c r="E81" i="1"/>
  <c r="E80" i="1"/>
  <c r="H80" i="1" s="1"/>
  <c r="H79" i="1"/>
  <c r="E79" i="1"/>
  <c r="E78" i="1"/>
  <c r="H78" i="1" s="1"/>
  <c r="E77" i="1"/>
  <c r="H77" i="1" s="1"/>
  <c r="E76" i="1"/>
  <c r="H76" i="1" s="1"/>
  <c r="G75" i="1"/>
  <c r="F75" i="1"/>
  <c r="D75" i="1"/>
  <c r="C75" i="1"/>
  <c r="E74" i="1"/>
  <c r="H74" i="1" s="1"/>
  <c r="E73" i="1"/>
  <c r="E71" i="1" s="1"/>
  <c r="H72" i="1"/>
  <c r="E72" i="1"/>
  <c r="G71" i="1"/>
  <c r="F71" i="1"/>
  <c r="D71" i="1"/>
  <c r="C71" i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3" i="1"/>
  <c r="E63" i="1"/>
  <c r="G62" i="1"/>
  <c r="F62" i="1"/>
  <c r="D62" i="1"/>
  <c r="C62" i="1"/>
  <c r="H61" i="1"/>
  <c r="H60" i="1"/>
  <c r="H59" i="1"/>
  <c r="G58" i="1"/>
  <c r="F58" i="1"/>
  <c r="E58" i="1"/>
  <c r="D58" i="1"/>
  <c r="C58" i="1"/>
  <c r="H57" i="1"/>
  <c r="H56" i="1"/>
  <c r="H55" i="1"/>
  <c r="H54" i="1"/>
  <c r="H53" i="1"/>
  <c r="H52" i="1"/>
  <c r="H51" i="1"/>
  <c r="H50" i="1"/>
  <c r="H49" i="1"/>
  <c r="G48" i="1"/>
  <c r="F48" i="1"/>
  <c r="E48" i="1"/>
  <c r="D48" i="1"/>
  <c r="C48" i="1"/>
  <c r="H47" i="1"/>
  <c r="H46" i="1"/>
  <c r="H45" i="1"/>
  <c r="H44" i="1"/>
  <c r="H43" i="1"/>
  <c r="H42" i="1"/>
  <c r="H41" i="1"/>
  <c r="H40" i="1"/>
  <c r="H39" i="1"/>
  <c r="G38" i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G28" i="1"/>
  <c r="F28" i="1"/>
  <c r="E28" i="1"/>
  <c r="D28" i="1"/>
  <c r="C28" i="1"/>
  <c r="H27" i="1"/>
  <c r="H26" i="1"/>
  <c r="H25" i="1"/>
  <c r="H24" i="1"/>
  <c r="H23" i="1"/>
  <c r="H22" i="1"/>
  <c r="H21" i="1"/>
  <c r="H20" i="1"/>
  <c r="H19" i="1"/>
  <c r="G18" i="1"/>
  <c r="F18" i="1"/>
  <c r="E18" i="1"/>
  <c r="D18" i="1"/>
  <c r="C18" i="1"/>
  <c r="H17" i="1"/>
  <c r="H16" i="1"/>
  <c r="H15" i="1"/>
  <c r="H14" i="1"/>
  <c r="H13" i="1"/>
  <c r="H12" i="1"/>
  <c r="H11" i="1"/>
  <c r="C10" i="1"/>
  <c r="A4" i="1"/>
  <c r="F9" i="1" l="1"/>
  <c r="G9" i="1"/>
  <c r="F84" i="1"/>
  <c r="H75" i="1"/>
  <c r="H10" i="1"/>
  <c r="H62" i="1"/>
  <c r="H18" i="1"/>
  <c r="H38" i="1"/>
  <c r="H64" i="1"/>
  <c r="E85" i="1"/>
  <c r="C84" i="1"/>
  <c r="G84" i="1"/>
  <c r="H48" i="1"/>
  <c r="E75" i="1"/>
  <c r="H103" i="1"/>
  <c r="H123" i="1"/>
  <c r="H85" i="1"/>
  <c r="C9" i="1"/>
  <c r="H28" i="1"/>
  <c r="H58" i="1"/>
  <c r="H73" i="1"/>
  <c r="H71" i="1" s="1"/>
  <c r="H113" i="1"/>
  <c r="H150" i="1"/>
  <c r="H137" i="1"/>
  <c r="H146" i="1"/>
  <c r="E146" i="1"/>
  <c r="E150" i="1"/>
  <c r="D84" i="1"/>
  <c r="E137" i="1"/>
  <c r="D9" i="1"/>
  <c r="E9" i="1"/>
  <c r="H9" i="1" l="1"/>
  <c r="C159" i="1"/>
  <c r="F159" i="1"/>
  <c r="G159" i="1"/>
  <c r="H84" i="1"/>
  <c r="H159" i="1" s="1"/>
  <c r="D159" i="1"/>
  <c r="E84" i="1"/>
  <c r="E159" i="1" s="1"/>
</calcChain>
</file>

<file path=xl/sharedStrings.xml><?xml version="1.0" encoding="utf-8"?>
<sst xmlns="http://schemas.openxmlformats.org/spreadsheetml/2006/main" count="161" uniqueCount="88">
  <si>
    <t>UNIVERSIDAD AUTONOMA DE BAJA CALIFORNIA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</si>
  <si>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</si>
  <si>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</si>
  <si>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</si>
  <si>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</t>
  </si>
  <si>
    <t>Egresos</t>
  </si>
  <si>
    <t xml:space="preserve">Subejercicio </t>
  </si>
  <si>
    <t>Aprobado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</si>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</sst>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&quot;$&quot;* #,##0_-;\-&quot;$&quot;* #,##0_-;_-&quot;$&quot;* &quot;-&quot;??_-;_-@_-"/>
    <numFmt numFmtId="166" formatCode="General_)"/>
    <numFmt numFmtId="167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8" fillId="0" borderId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0" borderId="0" xfId="0" applyFont="1"/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43" fontId="5" fillId="0" borderId="13" xfId="1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37" fontId="6" fillId="0" borderId="16" xfId="1" applyNumberFormat="1" applyFont="1" applyBorder="1" applyAlignment="1">
      <alignment horizontal="right" vertical="top"/>
    </xf>
    <xf numFmtId="37" fontId="6" fillId="0" borderId="16" xfId="1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37" fontId="6" fillId="3" borderId="16" xfId="1" applyNumberFormat="1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37" fontId="5" fillId="0" borderId="16" xfId="1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5" fillId="0" borderId="16" xfId="2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165" fontId="6" fillId="0" borderId="15" xfId="2" applyNumberFormat="1" applyFont="1" applyBorder="1" applyAlignment="1">
      <alignment horizontal="center" vertical="top"/>
    </xf>
    <xf numFmtId="165" fontId="6" fillId="3" borderId="15" xfId="2" applyNumberFormat="1" applyFont="1" applyFill="1" applyBorder="1" applyAlignment="1">
      <alignment horizontal="center" vertical="top"/>
    </xf>
    <xf numFmtId="44" fontId="3" fillId="0" borderId="0" xfId="0" applyNumberFormat="1" applyFont="1"/>
    <xf numFmtId="44" fontId="3" fillId="0" borderId="0" xfId="2" applyFont="1"/>
    <xf numFmtId="44" fontId="3" fillId="3" borderId="0" xfId="2" applyFont="1" applyFill="1"/>
    <xf numFmtId="44" fontId="7" fillId="0" borderId="0" xfId="2" applyFont="1"/>
  </cellXfs>
  <cellStyles count="10">
    <cellStyle name="=C:\WINNT\SYSTEM32\COMMAND.COM" xfId="3"/>
    <cellStyle name="Comma 2" xfId="4"/>
    <cellStyle name="Millares" xfId="1" builtinId="3"/>
    <cellStyle name="Millares 2" xfId="5"/>
    <cellStyle name="Moneda" xfId="2" builtinId="4"/>
    <cellStyle name="Normal" xfId="0" builtinId="0"/>
    <cellStyle name="Normal 2" xfId="6"/>
    <cellStyle name="Normal 3" xfId="7"/>
    <cellStyle name="Normal 6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5</xdr:row>
      <xdr:rowOff>42863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2448" cy="95726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2895600</xdr:colOff>
      <xdr:row>168</xdr:row>
      <xdr:rowOff>0</xdr:rowOff>
    </xdr:to>
    <xdr:sp macro="" textlink="">
      <xdr:nvSpPr>
        <xdr:cNvPr id="3" name="2 CuadroTexto"/>
        <xdr:cNvSpPr txBox="1"/>
      </xdr:nvSpPr>
      <xdr:spPr>
        <a:xfrm>
          <a:off x="792480" y="29961840"/>
          <a:ext cx="289560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685800</xdr:colOff>
      <xdr:row>164</xdr:row>
      <xdr:rowOff>180975</xdr:rowOff>
    </xdr:from>
    <xdr:to>
      <xdr:col>1</xdr:col>
      <xdr:colOff>3181350</xdr:colOff>
      <xdr:row>164</xdr:row>
      <xdr:rowOff>180975</xdr:rowOff>
    </xdr:to>
    <xdr:cxnSp macro="">
      <xdr:nvCxnSpPr>
        <xdr:cNvPr id="4" name="3 Conector recto"/>
        <xdr:cNvCxnSpPr/>
      </xdr:nvCxnSpPr>
      <xdr:spPr>
        <a:xfrm>
          <a:off x="685800" y="30142815"/>
          <a:ext cx="32880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164</xdr:row>
      <xdr:rowOff>0</xdr:rowOff>
    </xdr:from>
    <xdr:to>
      <xdr:col>7</xdr:col>
      <xdr:colOff>259773</xdr:colOff>
      <xdr:row>168</xdr:row>
      <xdr:rowOff>0</xdr:rowOff>
    </xdr:to>
    <xdr:sp macro="" textlink="">
      <xdr:nvSpPr>
        <xdr:cNvPr id="5" name="4 CuadroTexto"/>
        <xdr:cNvSpPr txBox="1"/>
      </xdr:nvSpPr>
      <xdr:spPr>
        <a:xfrm>
          <a:off x="7520940" y="29961840"/>
          <a:ext cx="2461953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771525</xdr:colOff>
      <xdr:row>164</xdr:row>
      <xdr:rowOff>180975</xdr:rowOff>
    </xdr:from>
    <xdr:to>
      <xdr:col>7</xdr:col>
      <xdr:colOff>533400</xdr:colOff>
      <xdr:row>165</xdr:row>
      <xdr:rowOff>0</xdr:rowOff>
    </xdr:to>
    <xdr:cxnSp macro="">
      <xdr:nvCxnSpPr>
        <xdr:cNvPr id="6" name="5 Conector recto"/>
        <xdr:cNvCxnSpPr/>
      </xdr:nvCxnSpPr>
      <xdr:spPr>
        <a:xfrm flipV="1">
          <a:off x="7301865" y="30142815"/>
          <a:ext cx="2954655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Del 01 de enero al 31 de marzo de 2019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view="pageBreakPreview" zoomScale="70" zoomScaleNormal="100" zoomScaleSheetLayoutView="70" workbookViewId="0">
      <selection sqref="A1:H1"/>
    </sheetView>
  </sheetViews>
  <sheetFormatPr baseColWidth="10" defaultRowHeight="14.4" x14ac:dyDescent="0.3"/>
  <cols>
    <col min="2" max="2" width="56" bestFit="1" customWidth="1"/>
    <col min="3" max="3" width="14" customWidth="1"/>
    <col min="4" max="4" width="13.6640625" customWidth="1"/>
    <col min="5" max="5" width="14.44140625" customWidth="1"/>
    <col min="6" max="6" width="15.5546875" bestFit="1" customWidth="1"/>
    <col min="7" max="7" width="16.5546875" customWidth="1"/>
    <col min="8" max="8" width="15.6640625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5" t="s">
        <v>1</v>
      </c>
      <c r="B2" s="6"/>
      <c r="C2" s="6"/>
      <c r="D2" s="6"/>
      <c r="E2" s="6"/>
      <c r="F2" s="6"/>
      <c r="G2" s="6"/>
      <c r="H2" s="7"/>
    </row>
    <row r="3" spans="1:8" x14ac:dyDescent="0.3">
      <c r="A3" s="5" t="s">
        <v>2</v>
      </c>
      <c r="B3" s="6"/>
      <c r="C3" s="6"/>
      <c r="D3" s="6"/>
      <c r="E3" s="6"/>
      <c r="F3" s="6"/>
      <c r="G3" s="6"/>
      <c r="H3" s="7"/>
    </row>
    <row r="4" spans="1:8" x14ac:dyDescent="0.3">
      <c r="A4" s="5" t="str">
        <f>+[1]EAID!A3</f>
        <v>Del 01 de enero al 31 de marzo de 2019</v>
      </c>
      <c r="B4" s="6"/>
      <c r="C4" s="6"/>
      <c r="D4" s="6"/>
      <c r="E4" s="6"/>
      <c r="F4" s="6"/>
      <c r="G4" s="6"/>
      <c r="H4" s="7"/>
    </row>
    <row r="5" spans="1:8" x14ac:dyDescent="0.3">
      <c r="A5" s="5" t="s">
        <v>3</v>
      </c>
      <c r="B5" s="6"/>
      <c r="C5" s="6"/>
      <c r="D5" s="6"/>
      <c r="E5" s="6"/>
      <c r="F5" s="6"/>
      <c r="G5" s="6"/>
      <c r="H5" s="7"/>
    </row>
    <row r="6" spans="1:8" ht="4.5" customHeight="1" thickBot="1" x14ac:dyDescent="0.35">
      <c r="A6" s="8"/>
      <c r="B6" s="9"/>
      <c r="C6" s="9"/>
      <c r="D6" s="9"/>
      <c r="E6" s="9"/>
      <c r="F6" s="9"/>
      <c r="G6" s="9"/>
      <c r="H6" s="10"/>
    </row>
    <row r="7" spans="1:8" ht="15" thickBot="1" x14ac:dyDescent="0.35">
      <c r="A7" s="11" t="s">
        <v>4</v>
      </c>
      <c r="B7" s="12"/>
      <c r="C7" s="13" t="s">
        <v>5</v>
      </c>
      <c r="D7" s="14"/>
      <c r="E7" s="14"/>
      <c r="F7" s="14"/>
      <c r="G7" s="15"/>
      <c r="H7" s="16" t="s">
        <v>6</v>
      </c>
    </row>
    <row r="8" spans="1:8" ht="21" thickBot="1" x14ac:dyDescent="0.35">
      <c r="A8" s="17"/>
      <c r="B8" s="18"/>
      <c r="C8" s="19" t="s">
        <v>7</v>
      </c>
      <c r="D8" s="20" t="s">
        <v>8</v>
      </c>
      <c r="E8" s="19" t="s">
        <v>9</v>
      </c>
      <c r="F8" s="19" t="s">
        <v>10</v>
      </c>
      <c r="G8" s="19" t="s">
        <v>11</v>
      </c>
      <c r="H8" s="21"/>
    </row>
    <row r="9" spans="1:8" x14ac:dyDescent="0.3">
      <c r="A9" s="22" t="s">
        <v>12</v>
      </c>
      <c r="B9" s="23"/>
      <c r="C9" s="24">
        <f>+C10+C18+C28+C38+C48+C58+C62+C71+C75</f>
        <v>5000</v>
      </c>
      <c r="D9" s="24">
        <f t="shared" ref="D9:G9" si="0">+D10+D18+D28+D38+D48+D58+D62+D71+D75</f>
        <v>9799284</v>
      </c>
      <c r="E9" s="24">
        <f t="shared" si="0"/>
        <v>9804284</v>
      </c>
      <c r="F9" s="24">
        <f>+F10+F18+F28+F38+F48+F58+F62+F71+F75</f>
        <v>519226997</v>
      </c>
      <c r="G9" s="24">
        <f t="shared" si="0"/>
        <v>517705622</v>
      </c>
      <c r="H9" s="24">
        <f>+H10+H18+H28+H38+H48+H58+H62+H71+H75</f>
        <v>-509422713</v>
      </c>
    </row>
    <row r="10" spans="1:8" x14ac:dyDescent="0.3">
      <c r="A10" s="25" t="s">
        <v>13</v>
      </c>
      <c r="B10" s="26"/>
      <c r="C10" s="27">
        <f>SUM(C11:C17)</f>
        <v>0</v>
      </c>
      <c r="D10" s="27">
        <v>114284</v>
      </c>
      <c r="E10" s="28">
        <v>114284</v>
      </c>
      <c r="F10" s="28">
        <v>435794515</v>
      </c>
      <c r="G10" s="28">
        <v>435728991</v>
      </c>
      <c r="H10" s="28">
        <f t="shared" ref="H10" si="1">SUM(H11:H17)</f>
        <v>-435680231</v>
      </c>
    </row>
    <row r="11" spans="1:8" x14ac:dyDescent="0.3">
      <c r="A11" s="29"/>
      <c r="B11" s="30" t="s">
        <v>14</v>
      </c>
      <c r="C11" s="27">
        <v>0</v>
      </c>
      <c r="D11" s="27">
        <v>0</v>
      </c>
      <c r="E11" s="28">
        <v>0</v>
      </c>
      <c r="F11" s="28">
        <v>125379830</v>
      </c>
      <c r="G11" s="28">
        <v>125379830</v>
      </c>
      <c r="H11" s="28">
        <f>+E11-F11</f>
        <v>-125379830</v>
      </c>
    </row>
    <row r="12" spans="1:8" x14ac:dyDescent="0.3">
      <c r="A12" s="29"/>
      <c r="B12" s="30" t="s">
        <v>15</v>
      </c>
      <c r="C12" s="27">
        <v>0</v>
      </c>
      <c r="D12" s="27">
        <v>0</v>
      </c>
      <c r="E12" s="28">
        <v>0</v>
      </c>
      <c r="F12" s="28">
        <v>48213039</v>
      </c>
      <c r="G12" s="28">
        <v>48213039</v>
      </c>
      <c r="H12" s="28">
        <f t="shared" ref="H12:H17" si="2">+E12-F12</f>
        <v>-48213039</v>
      </c>
    </row>
    <row r="13" spans="1:8" x14ac:dyDescent="0.3">
      <c r="A13" s="31"/>
      <c r="B13" s="32" t="s">
        <v>16</v>
      </c>
      <c r="C13" s="28">
        <v>0</v>
      </c>
      <c r="D13" s="28">
        <v>40000</v>
      </c>
      <c r="E13" s="28">
        <v>40000</v>
      </c>
      <c r="F13" s="28">
        <v>94483592</v>
      </c>
      <c r="G13" s="28">
        <v>94483595</v>
      </c>
      <c r="H13" s="28">
        <f t="shared" si="2"/>
        <v>-94443592</v>
      </c>
    </row>
    <row r="14" spans="1:8" x14ac:dyDescent="0.3">
      <c r="A14" s="31"/>
      <c r="B14" s="32" t="s">
        <v>17</v>
      </c>
      <c r="C14" s="28">
        <v>0</v>
      </c>
      <c r="D14" s="28">
        <v>0</v>
      </c>
      <c r="E14" s="28">
        <v>0</v>
      </c>
      <c r="F14" s="28">
        <v>60769013</v>
      </c>
      <c r="G14" s="28">
        <v>60769013</v>
      </c>
      <c r="H14" s="28">
        <f t="shared" si="2"/>
        <v>-60769013</v>
      </c>
    </row>
    <row r="15" spans="1:8" x14ac:dyDescent="0.3">
      <c r="A15" s="29"/>
      <c r="B15" s="30" t="s">
        <v>18</v>
      </c>
      <c r="C15" s="27">
        <v>0</v>
      </c>
      <c r="D15" s="27">
        <v>74284</v>
      </c>
      <c r="E15" s="28">
        <v>74284</v>
      </c>
      <c r="F15" s="28">
        <v>61164927</v>
      </c>
      <c r="G15" s="28">
        <v>61099400</v>
      </c>
      <c r="H15" s="28">
        <f t="shared" si="2"/>
        <v>-61090643</v>
      </c>
    </row>
    <row r="16" spans="1:8" x14ac:dyDescent="0.3">
      <c r="A16" s="29"/>
      <c r="B16" s="30" t="s">
        <v>19</v>
      </c>
      <c r="C16" s="27">
        <v>0</v>
      </c>
      <c r="D16" s="27">
        <v>0</v>
      </c>
      <c r="E16" s="28">
        <v>0</v>
      </c>
      <c r="F16" s="28">
        <v>45784114</v>
      </c>
      <c r="G16" s="28">
        <v>45784114</v>
      </c>
      <c r="H16" s="28">
        <f t="shared" si="2"/>
        <v>-45784114</v>
      </c>
    </row>
    <row r="17" spans="1:8" x14ac:dyDescent="0.3">
      <c r="A17" s="29"/>
      <c r="B17" s="30" t="s">
        <v>20</v>
      </c>
      <c r="C17" s="27">
        <v>0</v>
      </c>
      <c r="D17" s="27">
        <v>0</v>
      </c>
      <c r="E17" s="28">
        <v>0</v>
      </c>
      <c r="F17" s="28">
        <v>0</v>
      </c>
      <c r="G17" s="28">
        <v>0</v>
      </c>
      <c r="H17" s="28">
        <f t="shared" si="2"/>
        <v>0</v>
      </c>
    </row>
    <row r="18" spans="1:8" x14ac:dyDescent="0.3">
      <c r="A18" s="25" t="s">
        <v>21</v>
      </c>
      <c r="B18" s="26"/>
      <c r="C18" s="27">
        <f>SUM(C19:C27)</f>
        <v>0</v>
      </c>
      <c r="D18" s="27">
        <f t="shared" ref="D18:H18" si="3">SUM(D19:D27)</f>
        <v>1811636</v>
      </c>
      <c r="E18" s="28">
        <f t="shared" si="3"/>
        <v>1811636</v>
      </c>
      <c r="F18" s="28">
        <f t="shared" si="3"/>
        <v>5528464</v>
      </c>
      <c r="G18" s="28">
        <f t="shared" si="3"/>
        <v>5272679</v>
      </c>
      <c r="H18" s="28">
        <f t="shared" si="3"/>
        <v>-3716828</v>
      </c>
    </row>
    <row r="19" spans="1:8" x14ac:dyDescent="0.3">
      <c r="A19" s="29"/>
      <c r="B19" s="30" t="s">
        <v>22</v>
      </c>
      <c r="C19" s="27">
        <v>0</v>
      </c>
      <c r="D19" s="27">
        <v>105511</v>
      </c>
      <c r="E19" s="28">
        <v>105511</v>
      </c>
      <c r="F19" s="28">
        <v>632936</v>
      </c>
      <c r="G19" s="28">
        <v>469616</v>
      </c>
      <c r="H19" s="28">
        <f t="shared" ref="H19:H27" si="4">+E19-F19</f>
        <v>-527425</v>
      </c>
    </row>
    <row r="20" spans="1:8" x14ac:dyDescent="0.3">
      <c r="A20" s="29"/>
      <c r="B20" s="30" t="s">
        <v>23</v>
      </c>
      <c r="C20" s="27">
        <v>0</v>
      </c>
      <c r="D20" s="27">
        <v>529</v>
      </c>
      <c r="E20" s="28">
        <v>529</v>
      </c>
      <c r="F20" s="28">
        <v>110</v>
      </c>
      <c r="G20" s="28">
        <v>110</v>
      </c>
      <c r="H20" s="28">
        <f t="shared" si="4"/>
        <v>419</v>
      </c>
    </row>
    <row r="21" spans="1:8" x14ac:dyDescent="0.3">
      <c r="A21" s="29"/>
      <c r="B21" s="30" t="s">
        <v>24</v>
      </c>
      <c r="C21" s="27">
        <v>0</v>
      </c>
      <c r="D21" s="27">
        <v>0</v>
      </c>
      <c r="E21" s="28">
        <v>0</v>
      </c>
      <c r="F21" s="28">
        <v>129</v>
      </c>
      <c r="G21" s="28">
        <v>129</v>
      </c>
      <c r="H21" s="28">
        <f t="shared" si="4"/>
        <v>-129</v>
      </c>
    </row>
    <row r="22" spans="1:8" x14ac:dyDescent="0.3">
      <c r="A22" s="29"/>
      <c r="B22" s="30" t="s">
        <v>25</v>
      </c>
      <c r="C22" s="27">
        <v>0</v>
      </c>
      <c r="D22" s="27">
        <v>113130</v>
      </c>
      <c r="E22" s="28">
        <v>113130</v>
      </c>
      <c r="F22" s="28">
        <v>65558</v>
      </c>
      <c r="G22" s="28">
        <v>65558</v>
      </c>
      <c r="H22" s="28">
        <f t="shared" si="4"/>
        <v>47572</v>
      </c>
    </row>
    <row r="23" spans="1:8" x14ac:dyDescent="0.3">
      <c r="A23" s="29"/>
      <c r="B23" s="30" t="s">
        <v>26</v>
      </c>
      <c r="C23" s="27">
        <v>0</v>
      </c>
      <c r="D23" s="27">
        <v>1399151</v>
      </c>
      <c r="E23" s="28">
        <v>1399151</v>
      </c>
      <c r="F23" s="28">
        <v>3156953</v>
      </c>
      <c r="G23" s="28">
        <v>3064793</v>
      </c>
      <c r="H23" s="28">
        <f t="shared" si="4"/>
        <v>-1757802</v>
      </c>
    </row>
    <row r="24" spans="1:8" x14ac:dyDescent="0.3">
      <c r="A24" s="29"/>
      <c r="B24" s="30" t="s">
        <v>27</v>
      </c>
      <c r="C24" s="27">
        <v>0</v>
      </c>
      <c r="D24" s="27">
        <v>159846</v>
      </c>
      <c r="E24" s="28">
        <v>159846</v>
      </c>
      <c r="F24" s="28">
        <v>378174</v>
      </c>
      <c r="G24" s="28">
        <v>377869</v>
      </c>
      <c r="H24" s="28">
        <f t="shared" si="4"/>
        <v>-218328</v>
      </c>
    </row>
    <row r="25" spans="1:8" x14ac:dyDescent="0.3">
      <c r="A25" s="29"/>
      <c r="B25" s="30" t="s">
        <v>28</v>
      </c>
      <c r="C25" s="27">
        <v>0</v>
      </c>
      <c r="D25" s="27">
        <v>0</v>
      </c>
      <c r="E25" s="28">
        <v>0</v>
      </c>
      <c r="F25" s="28">
        <v>1256796</v>
      </c>
      <c r="G25" s="28">
        <v>1256796</v>
      </c>
      <c r="H25" s="28">
        <f t="shared" si="4"/>
        <v>-1256796</v>
      </c>
    </row>
    <row r="26" spans="1:8" x14ac:dyDescent="0.3">
      <c r="A26" s="29"/>
      <c r="B26" s="30" t="s">
        <v>29</v>
      </c>
      <c r="C26" s="27">
        <v>0</v>
      </c>
      <c r="D26" s="27">
        <v>0</v>
      </c>
      <c r="E26" s="28">
        <v>0</v>
      </c>
      <c r="F26" s="28">
        <v>0</v>
      </c>
      <c r="G26" s="28">
        <v>0</v>
      </c>
      <c r="H26" s="28">
        <f t="shared" si="4"/>
        <v>0</v>
      </c>
    </row>
    <row r="27" spans="1:8" x14ac:dyDescent="0.3">
      <c r="A27" s="29"/>
      <c r="B27" s="30" t="s">
        <v>30</v>
      </c>
      <c r="C27" s="27">
        <v>0</v>
      </c>
      <c r="D27" s="27">
        <v>33469</v>
      </c>
      <c r="E27" s="28">
        <v>33469</v>
      </c>
      <c r="F27" s="28">
        <v>37808</v>
      </c>
      <c r="G27" s="28">
        <v>37808</v>
      </c>
      <c r="H27" s="28">
        <f t="shared" si="4"/>
        <v>-4339</v>
      </c>
    </row>
    <row r="28" spans="1:8" x14ac:dyDescent="0.3">
      <c r="A28" s="25" t="s">
        <v>31</v>
      </c>
      <c r="B28" s="26"/>
      <c r="C28" s="27">
        <f>SUM(C29:C37)</f>
        <v>5000</v>
      </c>
      <c r="D28" s="27">
        <f t="shared" ref="D28:H28" si="5">SUM(D29:D37)</f>
        <v>6624057</v>
      </c>
      <c r="E28" s="28">
        <f t="shared" si="5"/>
        <v>6629057</v>
      </c>
      <c r="F28" s="28">
        <f t="shared" si="5"/>
        <v>61326690</v>
      </c>
      <c r="G28" s="28">
        <f t="shared" si="5"/>
        <v>60640160</v>
      </c>
      <c r="H28" s="28">
        <f t="shared" si="5"/>
        <v>-54697633</v>
      </c>
    </row>
    <row r="29" spans="1:8" x14ac:dyDescent="0.3">
      <c r="A29" s="29"/>
      <c r="B29" s="30" t="s">
        <v>32</v>
      </c>
      <c r="C29" s="27">
        <v>0</v>
      </c>
      <c r="D29" s="27">
        <v>2012</v>
      </c>
      <c r="E29" s="28">
        <v>2012</v>
      </c>
      <c r="F29" s="28">
        <v>3431775</v>
      </c>
      <c r="G29" s="28">
        <v>3431819</v>
      </c>
      <c r="H29" s="28">
        <f t="shared" ref="H29:H36" si="6">+E29-F29</f>
        <v>-3429763</v>
      </c>
    </row>
    <row r="30" spans="1:8" x14ac:dyDescent="0.3">
      <c r="A30" s="29"/>
      <c r="B30" s="30" t="s">
        <v>33</v>
      </c>
      <c r="C30" s="27">
        <v>0</v>
      </c>
      <c r="D30" s="27">
        <v>53207</v>
      </c>
      <c r="E30" s="28">
        <v>53207</v>
      </c>
      <c r="F30" s="28">
        <v>419014</v>
      </c>
      <c r="G30" s="28">
        <v>414257</v>
      </c>
      <c r="H30" s="28">
        <f t="shared" si="6"/>
        <v>-365807</v>
      </c>
    </row>
    <row r="31" spans="1:8" x14ac:dyDescent="0.3">
      <c r="A31" s="29"/>
      <c r="B31" s="30" t="s">
        <v>34</v>
      </c>
      <c r="C31" s="27">
        <v>0</v>
      </c>
      <c r="D31" s="27">
        <v>2058958</v>
      </c>
      <c r="E31" s="28">
        <v>2058958</v>
      </c>
      <c r="F31" s="28">
        <v>16674771</v>
      </c>
      <c r="G31" s="28">
        <v>16661244</v>
      </c>
      <c r="H31" s="28">
        <f t="shared" si="6"/>
        <v>-14615813</v>
      </c>
    </row>
    <row r="32" spans="1:8" x14ac:dyDescent="0.3">
      <c r="A32" s="29"/>
      <c r="B32" s="30" t="s">
        <v>35</v>
      </c>
      <c r="C32" s="27">
        <v>0</v>
      </c>
      <c r="D32" s="27">
        <v>9035</v>
      </c>
      <c r="E32" s="27">
        <v>9035</v>
      </c>
      <c r="F32" s="27">
        <v>7624287</v>
      </c>
      <c r="G32" s="27">
        <v>7624287</v>
      </c>
      <c r="H32" s="27">
        <f t="shared" si="6"/>
        <v>-7615252</v>
      </c>
    </row>
    <row r="33" spans="1:8" x14ac:dyDescent="0.3">
      <c r="A33" s="29"/>
      <c r="B33" s="30" t="s">
        <v>36</v>
      </c>
      <c r="C33" s="27">
        <v>0</v>
      </c>
      <c r="D33" s="27">
        <v>1260823</v>
      </c>
      <c r="E33" s="27">
        <v>1260823</v>
      </c>
      <c r="F33" s="27">
        <v>309523</v>
      </c>
      <c r="G33" s="27">
        <v>308334</v>
      </c>
      <c r="H33" s="27">
        <f t="shared" si="6"/>
        <v>951300</v>
      </c>
    </row>
    <row r="34" spans="1:8" x14ac:dyDescent="0.3">
      <c r="A34" s="29"/>
      <c r="B34" s="30" t="s">
        <v>37</v>
      </c>
      <c r="C34" s="27">
        <v>0</v>
      </c>
      <c r="D34" s="27">
        <v>15007</v>
      </c>
      <c r="E34" s="27">
        <v>15007</v>
      </c>
      <c r="F34" s="27">
        <v>1511926</v>
      </c>
      <c r="G34" s="27">
        <v>1511926</v>
      </c>
      <c r="H34" s="27">
        <f t="shared" si="6"/>
        <v>-1496919</v>
      </c>
    </row>
    <row r="35" spans="1:8" x14ac:dyDescent="0.3">
      <c r="A35" s="29"/>
      <c r="B35" s="30" t="s">
        <v>38</v>
      </c>
      <c r="C35" s="27">
        <v>0</v>
      </c>
      <c r="D35" s="27">
        <v>2185855</v>
      </c>
      <c r="E35" s="27">
        <v>2185855</v>
      </c>
      <c r="F35" s="27">
        <v>622514</v>
      </c>
      <c r="G35" s="27">
        <v>618944</v>
      </c>
      <c r="H35" s="27">
        <f t="shared" si="6"/>
        <v>1563341</v>
      </c>
    </row>
    <row r="36" spans="1:8" x14ac:dyDescent="0.3">
      <c r="A36" s="29"/>
      <c r="B36" s="30" t="s">
        <v>39</v>
      </c>
      <c r="C36" s="27">
        <v>0</v>
      </c>
      <c r="D36" s="27">
        <v>434780</v>
      </c>
      <c r="E36" s="27">
        <v>434780</v>
      </c>
      <c r="F36" s="27">
        <v>14951161</v>
      </c>
      <c r="G36" s="27">
        <v>14951161</v>
      </c>
      <c r="H36" s="27">
        <f t="shared" si="6"/>
        <v>-14516381</v>
      </c>
    </row>
    <row r="37" spans="1:8" x14ac:dyDescent="0.3">
      <c r="A37" s="31"/>
      <c r="B37" s="32" t="s">
        <v>40</v>
      </c>
      <c r="C37" s="28">
        <v>5000</v>
      </c>
      <c r="D37" s="28">
        <v>604380</v>
      </c>
      <c r="E37" s="27">
        <v>609380</v>
      </c>
      <c r="F37" s="28">
        <v>15781719</v>
      </c>
      <c r="G37" s="28">
        <v>15118188</v>
      </c>
      <c r="H37" s="27">
        <f>+E37-F37</f>
        <v>-15172339</v>
      </c>
    </row>
    <row r="38" spans="1:8" x14ac:dyDescent="0.3">
      <c r="A38" s="25" t="s">
        <v>41</v>
      </c>
      <c r="B38" s="26"/>
      <c r="C38" s="27">
        <f>SUM(C39:C47)</f>
        <v>0</v>
      </c>
      <c r="D38" s="27">
        <f t="shared" ref="D38:H38" si="7">SUM(D39:D47)</f>
        <v>764186</v>
      </c>
      <c r="E38" s="27">
        <f t="shared" si="7"/>
        <v>764186</v>
      </c>
      <c r="F38" s="27">
        <f t="shared" si="7"/>
        <v>14423738</v>
      </c>
      <c r="G38" s="27">
        <f t="shared" si="7"/>
        <v>14382071</v>
      </c>
      <c r="H38" s="27">
        <f t="shared" si="7"/>
        <v>-13659552</v>
      </c>
    </row>
    <row r="39" spans="1:8" x14ac:dyDescent="0.3">
      <c r="A39" s="29"/>
      <c r="B39" s="30" t="s">
        <v>42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f>+E39-F39</f>
        <v>0</v>
      </c>
    </row>
    <row r="40" spans="1:8" x14ac:dyDescent="0.3">
      <c r="A40" s="29"/>
      <c r="B40" s="30" t="s">
        <v>43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f t="shared" ref="H40:H41" si="8">+E40-F40</f>
        <v>0</v>
      </c>
    </row>
    <row r="41" spans="1:8" x14ac:dyDescent="0.3">
      <c r="A41" s="29"/>
      <c r="B41" s="30" t="s">
        <v>44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f t="shared" si="8"/>
        <v>0</v>
      </c>
    </row>
    <row r="42" spans="1:8" x14ac:dyDescent="0.3">
      <c r="A42" s="29"/>
      <c r="B42" s="30" t="s">
        <v>45</v>
      </c>
      <c r="C42" s="27">
        <v>0</v>
      </c>
      <c r="D42" s="27">
        <v>764186</v>
      </c>
      <c r="E42" s="27">
        <v>764186</v>
      </c>
      <c r="F42" s="27">
        <v>14423738</v>
      </c>
      <c r="G42" s="27">
        <v>14382071</v>
      </c>
      <c r="H42" s="27">
        <f>+E42-F42</f>
        <v>-13659552</v>
      </c>
    </row>
    <row r="43" spans="1:8" x14ac:dyDescent="0.3">
      <c r="A43" s="29"/>
      <c r="B43" s="30" t="s">
        <v>46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f t="shared" ref="H43:H47" si="9">+E43-F43</f>
        <v>0</v>
      </c>
    </row>
    <row r="44" spans="1:8" x14ac:dyDescent="0.3">
      <c r="A44" s="29"/>
      <c r="B44" s="30" t="s">
        <v>47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f t="shared" si="9"/>
        <v>0</v>
      </c>
    </row>
    <row r="45" spans="1:8" x14ac:dyDescent="0.3">
      <c r="A45" s="29"/>
      <c r="B45" s="30" t="s">
        <v>48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f t="shared" si="9"/>
        <v>0</v>
      </c>
    </row>
    <row r="46" spans="1:8" x14ac:dyDescent="0.3">
      <c r="A46" s="29"/>
      <c r="B46" s="30" t="s">
        <v>49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f t="shared" si="9"/>
        <v>0</v>
      </c>
    </row>
    <row r="47" spans="1:8" x14ac:dyDescent="0.3">
      <c r="A47" s="29"/>
      <c r="B47" s="30" t="s">
        <v>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f t="shared" si="9"/>
        <v>0</v>
      </c>
    </row>
    <row r="48" spans="1:8" x14ac:dyDescent="0.3">
      <c r="A48" s="25" t="s">
        <v>51</v>
      </c>
      <c r="B48" s="26"/>
      <c r="C48" s="27">
        <f>SUM(C49:C57)</f>
        <v>0</v>
      </c>
      <c r="D48" s="27">
        <f t="shared" ref="D48:H48" si="10">SUM(D49:D57)</f>
        <v>485121</v>
      </c>
      <c r="E48" s="27">
        <f t="shared" si="10"/>
        <v>485121</v>
      </c>
      <c r="F48" s="27">
        <f t="shared" si="10"/>
        <v>1912697</v>
      </c>
      <c r="G48" s="27">
        <f t="shared" si="10"/>
        <v>1440828</v>
      </c>
      <c r="H48" s="27">
        <f t="shared" si="10"/>
        <v>-1427576</v>
      </c>
    </row>
    <row r="49" spans="1:8" x14ac:dyDescent="0.3">
      <c r="A49" s="29"/>
      <c r="B49" s="30" t="s">
        <v>52</v>
      </c>
      <c r="C49" s="27">
        <v>0</v>
      </c>
      <c r="D49" s="27">
        <v>253273</v>
      </c>
      <c r="E49" s="27">
        <v>253273</v>
      </c>
      <c r="F49" s="27">
        <v>1065072</v>
      </c>
      <c r="G49" s="27">
        <v>754130</v>
      </c>
      <c r="H49" s="27">
        <f>+E49-F49</f>
        <v>-811799</v>
      </c>
    </row>
    <row r="50" spans="1:8" x14ac:dyDescent="0.3">
      <c r="A50" s="29"/>
      <c r="B50" s="30" t="s">
        <v>53</v>
      </c>
      <c r="C50" s="27">
        <v>0</v>
      </c>
      <c r="D50" s="27">
        <v>116538</v>
      </c>
      <c r="E50" s="27">
        <v>116538</v>
      </c>
      <c r="F50" s="27">
        <v>269738</v>
      </c>
      <c r="G50" s="27">
        <v>147799</v>
      </c>
      <c r="H50" s="27">
        <f>+E50-F50</f>
        <v>-153200</v>
      </c>
    </row>
    <row r="51" spans="1:8" x14ac:dyDescent="0.3">
      <c r="A51" s="29"/>
      <c r="B51" s="30" t="s">
        <v>54</v>
      </c>
      <c r="C51" s="27">
        <v>0</v>
      </c>
      <c r="D51" s="27">
        <v>110391</v>
      </c>
      <c r="E51" s="27">
        <v>110391</v>
      </c>
      <c r="F51" s="27">
        <v>526933</v>
      </c>
      <c r="G51" s="27">
        <v>487945</v>
      </c>
      <c r="H51" s="27">
        <f>+E51-F51</f>
        <v>-416542</v>
      </c>
    </row>
    <row r="52" spans="1:8" x14ac:dyDescent="0.3">
      <c r="A52" s="29"/>
      <c r="B52" s="30" t="s">
        <v>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f>+E52-F52</f>
        <v>0</v>
      </c>
    </row>
    <row r="53" spans="1:8" x14ac:dyDescent="0.3">
      <c r="A53" s="29"/>
      <c r="B53" s="30" t="s">
        <v>56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f t="shared" ref="H53:H56" si="11">+E53-F53</f>
        <v>0</v>
      </c>
    </row>
    <row r="54" spans="1:8" x14ac:dyDescent="0.3">
      <c r="A54" s="29"/>
      <c r="B54" s="30" t="s">
        <v>57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f t="shared" si="11"/>
        <v>0</v>
      </c>
    </row>
    <row r="55" spans="1:8" x14ac:dyDescent="0.3">
      <c r="A55" s="29"/>
      <c r="B55" s="30" t="s">
        <v>58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f t="shared" si="11"/>
        <v>0</v>
      </c>
    </row>
    <row r="56" spans="1:8" x14ac:dyDescent="0.3">
      <c r="A56" s="29"/>
      <c r="B56" s="30" t="s">
        <v>59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f t="shared" si="11"/>
        <v>0</v>
      </c>
    </row>
    <row r="57" spans="1:8" x14ac:dyDescent="0.3">
      <c r="A57" s="29"/>
      <c r="B57" s="30" t="s">
        <v>60</v>
      </c>
      <c r="C57" s="27">
        <v>0</v>
      </c>
      <c r="D57" s="27">
        <v>4919</v>
      </c>
      <c r="E57" s="27">
        <v>4919</v>
      </c>
      <c r="F57" s="27">
        <v>50954</v>
      </c>
      <c r="G57" s="27">
        <v>50954</v>
      </c>
      <c r="H57" s="27">
        <f>+E57-F57</f>
        <v>-46035</v>
      </c>
    </row>
    <row r="58" spans="1:8" x14ac:dyDescent="0.3">
      <c r="A58" s="25" t="s">
        <v>61</v>
      </c>
      <c r="B58" s="26"/>
      <c r="C58" s="27">
        <f>SUM(C59:C61)</f>
        <v>0</v>
      </c>
      <c r="D58" s="27">
        <f t="shared" ref="D58:H58" si="12">SUM(D59:D61)</f>
        <v>0</v>
      </c>
      <c r="E58" s="27">
        <f t="shared" si="12"/>
        <v>0</v>
      </c>
      <c r="F58" s="27">
        <f t="shared" si="12"/>
        <v>240893</v>
      </c>
      <c r="G58" s="27">
        <f t="shared" si="12"/>
        <v>240893</v>
      </c>
      <c r="H58" s="27">
        <f t="shared" si="12"/>
        <v>-240893</v>
      </c>
    </row>
    <row r="59" spans="1:8" x14ac:dyDescent="0.3">
      <c r="A59" s="29"/>
      <c r="B59" s="30" t="s">
        <v>62</v>
      </c>
      <c r="C59" s="27">
        <v>0</v>
      </c>
      <c r="D59" s="27">
        <v>0</v>
      </c>
      <c r="E59" s="27">
        <v>0</v>
      </c>
      <c r="F59" s="33">
        <v>0</v>
      </c>
      <c r="G59" s="27">
        <v>0</v>
      </c>
      <c r="H59" s="27">
        <f>+E59-F59</f>
        <v>0</v>
      </c>
    </row>
    <row r="60" spans="1:8" x14ac:dyDescent="0.3">
      <c r="A60" s="29"/>
      <c r="B60" s="30" t="s">
        <v>63</v>
      </c>
      <c r="C60" s="27">
        <v>0</v>
      </c>
      <c r="D60" s="27">
        <v>0</v>
      </c>
      <c r="E60" s="27">
        <v>0</v>
      </c>
      <c r="F60" s="33">
        <v>240893</v>
      </c>
      <c r="G60" s="27">
        <v>240893</v>
      </c>
      <c r="H60" s="27">
        <f>+E60-F60</f>
        <v>-240893</v>
      </c>
    </row>
    <row r="61" spans="1:8" x14ac:dyDescent="0.3">
      <c r="A61" s="29"/>
      <c r="B61" s="30" t="s">
        <v>64</v>
      </c>
      <c r="C61" s="27">
        <v>0</v>
      </c>
      <c r="D61" s="27">
        <v>0</v>
      </c>
      <c r="E61" s="27">
        <v>0</v>
      </c>
      <c r="F61" s="33">
        <v>0</v>
      </c>
      <c r="G61" s="27">
        <v>0</v>
      </c>
      <c r="H61" s="27">
        <f>+E61-F61</f>
        <v>0</v>
      </c>
    </row>
    <row r="62" spans="1:8" x14ac:dyDescent="0.3">
      <c r="A62" s="25" t="s">
        <v>65</v>
      </c>
      <c r="B62" s="26"/>
      <c r="C62" s="27">
        <f>SUM(C63:C70)</f>
        <v>0</v>
      </c>
      <c r="D62" s="27">
        <f t="shared" ref="D62:H62" si="13">SUM(D63:D70)</f>
        <v>0</v>
      </c>
      <c r="E62" s="27">
        <f t="shared" si="13"/>
        <v>0</v>
      </c>
      <c r="F62" s="27">
        <f t="shared" si="13"/>
        <v>0</v>
      </c>
      <c r="G62" s="27">
        <f t="shared" si="13"/>
        <v>0</v>
      </c>
      <c r="H62" s="27">
        <f t="shared" si="13"/>
        <v>0</v>
      </c>
    </row>
    <row r="63" spans="1:8" x14ac:dyDescent="0.3">
      <c r="A63" s="29"/>
      <c r="B63" s="30" t="s">
        <v>66</v>
      </c>
      <c r="C63" s="27">
        <v>0</v>
      </c>
      <c r="D63" s="27">
        <v>0</v>
      </c>
      <c r="E63" s="27">
        <f>+C63+D63</f>
        <v>0</v>
      </c>
      <c r="F63" s="33">
        <v>0</v>
      </c>
      <c r="G63" s="27">
        <v>0</v>
      </c>
      <c r="H63" s="27">
        <f>+E63-F63</f>
        <v>0</v>
      </c>
    </row>
    <row r="64" spans="1:8" x14ac:dyDescent="0.3">
      <c r="A64" s="29"/>
      <c r="B64" s="30" t="s">
        <v>67</v>
      </c>
      <c r="C64" s="27">
        <v>0</v>
      </c>
      <c r="D64" s="27">
        <v>0</v>
      </c>
      <c r="E64" s="27">
        <f t="shared" ref="E64:E70" si="14">+C64+D64</f>
        <v>0</v>
      </c>
      <c r="F64" s="33">
        <v>0</v>
      </c>
      <c r="G64" s="27">
        <v>0</v>
      </c>
      <c r="H64" s="27">
        <f t="shared" ref="H64:H70" si="15">+E64-F64</f>
        <v>0</v>
      </c>
    </row>
    <row r="65" spans="1:8" x14ac:dyDescent="0.3">
      <c r="A65" s="29"/>
      <c r="B65" s="30" t="s">
        <v>68</v>
      </c>
      <c r="C65" s="27">
        <v>0</v>
      </c>
      <c r="D65" s="27">
        <v>0</v>
      </c>
      <c r="E65" s="27">
        <f t="shared" si="14"/>
        <v>0</v>
      </c>
      <c r="F65" s="33">
        <v>0</v>
      </c>
      <c r="G65" s="27">
        <v>0</v>
      </c>
      <c r="H65" s="27">
        <f t="shared" si="15"/>
        <v>0</v>
      </c>
    </row>
    <row r="66" spans="1:8" x14ac:dyDescent="0.3">
      <c r="A66" s="29"/>
      <c r="B66" s="30" t="s">
        <v>69</v>
      </c>
      <c r="C66" s="27">
        <v>0</v>
      </c>
      <c r="D66" s="27">
        <v>0</v>
      </c>
      <c r="E66" s="27">
        <f t="shared" si="14"/>
        <v>0</v>
      </c>
      <c r="F66" s="33">
        <v>0</v>
      </c>
      <c r="G66" s="27">
        <v>0</v>
      </c>
      <c r="H66" s="27">
        <f t="shared" si="15"/>
        <v>0</v>
      </c>
    </row>
    <row r="67" spans="1:8" x14ac:dyDescent="0.3">
      <c r="A67" s="29"/>
      <c r="B67" s="30" t="s">
        <v>70</v>
      </c>
      <c r="C67" s="27">
        <v>0</v>
      </c>
      <c r="D67" s="27">
        <v>0</v>
      </c>
      <c r="E67" s="27">
        <f t="shared" si="14"/>
        <v>0</v>
      </c>
      <c r="F67" s="33">
        <v>0</v>
      </c>
      <c r="G67" s="27">
        <v>0</v>
      </c>
      <c r="H67" s="27">
        <f t="shared" si="15"/>
        <v>0</v>
      </c>
    </row>
    <row r="68" spans="1:8" x14ac:dyDescent="0.3">
      <c r="A68" s="29"/>
      <c r="B68" s="30" t="s">
        <v>71</v>
      </c>
      <c r="C68" s="27">
        <v>0</v>
      </c>
      <c r="D68" s="27">
        <v>0</v>
      </c>
      <c r="E68" s="27">
        <f t="shared" si="14"/>
        <v>0</v>
      </c>
      <c r="F68" s="33">
        <v>0</v>
      </c>
      <c r="G68" s="27">
        <v>0</v>
      </c>
      <c r="H68" s="27">
        <f t="shared" si="15"/>
        <v>0</v>
      </c>
    </row>
    <row r="69" spans="1:8" x14ac:dyDescent="0.3">
      <c r="A69" s="29"/>
      <c r="B69" s="30" t="s">
        <v>72</v>
      </c>
      <c r="C69" s="27">
        <v>0</v>
      </c>
      <c r="D69" s="27">
        <v>0</v>
      </c>
      <c r="E69" s="27">
        <f t="shared" si="14"/>
        <v>0</v>
      </c>
      <c r="F69" s="33">
        <v>0</v>
      </c>
      <c r="G69" s="27">
        <v>0</v>
      </c>
      <c r="H69" s="27">
        <f t="shared" si="15"/>
        <v>0</v>
      </c>
    </row>
    <row r="70" spans="1:8" x14ac:dyDescent="0.3">
      <c r="A70" s="29"/>
      <c r="B70" s="30" t="s">
        <v>73</v>
      </c>
      <c r="C70" s="27">
        <v>0</v>
      </c>
      <c r="D70" s="27">
        <v>0</v>
      </c>
      <c r="E70" s="27">
        <f t="shared" si="14"/>
        <v>0</v>
      </c>
      <c r="F70" s="33">
        <v>0</v>
      </c>
      <c r="G70" s="27">
        <v>0</v>
      </c>
      <c r="H70" s="27">
        <f t="shared" si="15"/>
        <v>0</v>
      </c>
    </row>
    <row r="71" spans="1:8" x14ac:dyDescent="0.3">
      <c r="A71" s="25" t="s">
        <v>74</v>
      </c>
      <c r="B71" s="26"/>
      <c r="C71" s="27">
        <f>SUM(C72:C74)</f>
        <v>0</v>
      </c>
      <c r="D71" s="27">
        <f t="shared" ref="D71:H71" si="16">SUM(D72:D74)</f>
        <v>0</v>
      </c>
      <c r="E71" s="27">
        <f t="shared" si="16"/>
        <v>0</v>
      </c>
      <c r="F71" s="27">
        <f t="shared" si="16"/>
        <v>0</v>
      </c>
      <c r="G71" s="27">
        <f t="shared" si="16"/>
        <v>0</v>
      </c>
      <c r="H71" s="27">
        <f t="shared" si="16"/>
        <v>0</v>
      </c>
    </row>
    <row r="72" spans="1:8" x14ac:dyDescent="0.3">
      <c r="A72" s="29"/>
      <c r="B72" s="30" t="s">
        <v>75</v>
      </c>
      <c r="C72" s="27">
        <v>0</v>
      </c>
      <c r="D72" s="27">
        <v>0</v>
      </c>
      <c r="E72" s="27">
        <f>+C72+D72</f>
        <v>0</v>
      </c>
      <c r="F72" s="33">
        <v>0</v>
      </c>
      <c r="G72" s="27">
        <v>0</v>
      </c>
      <c r="H72" s="27">
        <f>+E72-F72</f>
        <v>0</v>
      </c>
    </row>
    <row r="73" spans="1:8" x14ac:dyDescent="0.3">
      <c r="A73" s="29"/>
      <c r="B73" s="30" t="s">
        <v>76</v>
      </c>
      <c r="C73" s="27">
        <v>0</v>
      </c>
      <c r="D73" s="27">
        <v>0</v>
      </c>
      <c r="E73" s="27">
        <f t="shared" ref="E73:E74" si="17">+C73+D73</f>
        <v>0</v>
      </c>
      <c r="F73" s="33">
        <v>0</v>
      </c>
      <c r="G73" s="27">
        <v>0</v>
      </c>
      <c r="H73" s="27">
        <f t="shared" ref="H73:H74" si="18">+E73-F73</f>
        <v>0</v>
      </c>
    </row>
    <row r="74" spans="1:8" x14ac:dyDescent="0.3">
      <c r="A74" s="29"/>
      <c r="B74" s="30" t="s">
        <v>77</v>
      </c>
      <c r="C74" s="27">
        <v>0</v>
      </c>
      <c r="D74" s="27">
        <v>0</v>
      </c>
      <c r="E74" s="27">
        <f t="shared" si="17"/>
        <v>0</v>
      </c>
      <c r="F74" s="33">
        <v>0</v>
      </c>
      <c r="G74" s="27">
        <v>0</v>
      </c>
      <c r="H74" s="27">
        <f t="shared" si="18"/>
        <v>0</v>
      </c>
    </row>
    <row r="75" spans="1:8" x14ac:dyDescent="0.3">
      <c r="A75" s="25" t="s">
        <v>78</v>
      </c>
      <c r="B75" s="26"/>
      <c r="C75" s="27">
        <f>SUM(C76:C82)</f>
        <v>0</v>
      </c>
      <c r="D75" s="27">
        <f t="shared" ref="D75:H75" si="19">SUM(D76:D82)</f>
        <v>0</v>
      </c>
      <c r="E75" s="27">
        <f>SUM(E76:E82)</f>
        <v>0</v>
      </c>
      <c r="F75" s="27">
        <f t="shared" si="19"/>
        <v>0</v>
      </c>
      <c r="G75" s="27">
        <f t="shared" si="19"/>
        <v>0</v>
      </c>
      <c r="H75" s="27">
        <f t="shared" si="19"/>
        <v>0</v>
      </c>
    </row>
    <row r="76" spans="1:8" x14ac:dyDescent="0.3">
      <c r="A76" s="29"/>
      <c r="B76" s="30" t="s">
        <v>79</v>
      </c>
      <c r="C76" s="27">
        <v>0</v>
      </c>
      <c r="D76" s="27">
        <v>0</v>
      </c>
      <c r="E76" s="27">
        <f>+C76+D76</f>
        <v>0</v>
      </c>
      <c r="F76" s="33">
        <v>0</v>
      </c>
      <c r="G76" s="27">
        <v>0</v>
      </c>
      <c r="H76" s="27">
        <f>+E76-F76</f>
        <v>0</v>
      </c>
    </row>
    <row r="77" spans="1:8" x14ac:dyDescent="0.3">
      <c r="A77" s="29"/>
      <c r="B77" s="30" t="s">
        <v>80</v>
      </c>
      <c r="C77" s="27">
        <v>0</v>
      </c>
      <c r="D77" s="27">
        <v>0</v>
      </c>
      <c r="E77" s="27">
        <f t="shared" ref="E77:E82" si="20">+C77+D77</f>
        <v>0</v>
      </c>
      <c r="F77" s="33">
        <v>0</v>
      </c>
      <c r="G77" s="27">
        <v>0</v>
      </c>
      <c r="H77" s="27">
        <f t="shared" ref="H77:H82" si="21">+E77-F77</f>
        <v>0</v>
      </c>
    </row>
    <row r="78" spans="1:8" x14ac:dyDescent="0.3">
      <c r="A78" s="29"/>
      <c r="B78" s="30" t="s">
        <v>81</v>
      </c>
      <c r="C78" s="27">
        <v>0</v>
      </c>
      <c r="D78" s="27">
        <v>0</v>
      </c>
      <c r="E78" s="27">
        <f t="shared" si="20"/>
        <v>0</v>
      </c>
      <c r="F78" s="33">
        <v>0</v>
      </c>
      <c r="G78" s="27">
        <v>0</v>
      </c>
      <c r="H78" s="27">
        <f t="shared" si="21"/>
        <v>0</v>
      </c>
    </row>
    <row r="79" spans="1:8" x14ac:dyDescent="0.3">
      <c r="A79" s="29"/>
      <c r="B79" s="30" t="s">
        <v>82</v>
      </c>
      <c r="C79" s="27">
        <v>0</v>
      </c>
      <c r="D79" s="27">
        <v>0</v>
      </c>
      <c r="E79" s="27">
        <f t="shared" si="20"/>
        <v>0</v>
      </c>
      <c r="F79" s="33">
        <v>0</v>
      </c>
      <c r="G79" s="27">
        <v>0</v>
      </c>
      <c r="H79" s="27">
        <f t="shared" si="21"/>
        <v>0</v>
      </c>
    </row>
    <row r="80" spans="1:8" x14ac:dyDescent="0.3">
      <c r="A80" s="29"/>
      <c r="B80" s="30" t="s">
        <v>83</v>
      </c>
      <c r="C80" s="27">
        <v>0</v>
      </c>
      <c r="D80" s="27">
        <v>0</v>
      </c>
      <c r="E80" s="27">
        <f t="shared" si="20"/>
        <v>0</v>
      </c>
      <c r="F80" s="33">
        <v>0</v>
      </c>
      <c r="G80" s="27">
        <v>0</v>
      </c>
      <c r="H80" s="27">
        <f t="shared" si="21"/>
        <v>0</v>
      </c>
    </row>
    <row r="81" spans="1:8" x14ac:dyDescent="0.3">
      <c r="A81" s="29"/>
      <c r="B81" s="30" t="s">
        <v>84</v>
      </c>
      <c r="C81" s="27">
        <v>0</v>
      </c>
      <c r="D81" s="27">
        <v>0</v>
      </c>
      <c r="E81" s="27">
        <f t="shared" si="20"/>
        <v>0</v>
      </c>
      <c r="F81" s="33">
        <v>0</v>
      </c>
      <c r="G81" s="27">
        <v>0</v>
      </c>
      <c r="H81" s="27">
        <f t="shared" si="21"/>
        <v>0</v>
      </c>
    </row>
    <row r="82" spans="1:8" x14ac:dyDescent="0.3">
      <c r="A82" s="29"/>
      <c r="B82" s="30" t="s">
        <v>85</v>
      </c>
      <c r="C82" s="27">
        <v>0</v>
      </c>
      <c r="D82" s="27">
        <v>0</v>
      </c>
      <c r="E82" s="27">
        <f t="shared" si="20"/>
        <v>0</v>
      </c>
      <c r="F82" s="33">
        <v>0</v>
      </c>
      <c r="G82" s="27">
        <v>0</v>
      </c>
      <c r="H82" s="27">
        <f t="shared" si="21"/>
        <v>0</v>
      </c>
    </row>
    <row r="83" spans="1:8" x14ac:dyDescent="0.3">
      <c r="A83" s="34"/>
      <c r="B83" s="35"/>
      <c r="C83" s="27"/>
      <c r="D83" s="27"/>
      <c r="E83" s="27"/>
      <c r="F83" s="33"/>
      <c r="G83" s="27"/>
      <c r="H83" s="27"/>
    </row>
    <row r="84" spans="1:8" x14ac:dyDescent="0.3">
      <c r="A84" s="34" t="s">
        <v>86</v>
      </c>
      <c r="B84" s="35"/>
      <c r="C84" s="36">
        <f>C85+C93+C103+C113+C123+C133+C137+C146+C150</f>
        <v>4446641895</v>
      </c>
      <c r="D84" s="36">
        <f>D85+D93+D103+D113+D123+D133+D137+D146+D150</f>
        <v>59696703</v>
      </c>
      <c r="E84" s="36">
        <f t="shared" ref="E84:F84" si="22">E85+E93+E103+E113+E123+E133+E137+E146+E150</f>
        <v>4506338598</v>
      </c>
      <c r="F84" s="36">
        <f t="shared" si="22"/>
        <v>347070076</v>
      </c>
      <c r="G84" s="36">
        <f>G85+G93+G103+G113+G123+G133+G137+G146+G150</f>
        <v>343616257</v>
      </c>
      <c r="H84" s="36">
        <f>H85+H93+H103+H113+H123+H133+H137+H146+H150</f>
        <v>4159268522</v>
      </c>
    </row>
    <row r="85" spans="1:8" x14ac:dyDescent="0.3">
      <c r="A85" s="37" t="s">
        <v>13</v>
      </c>
      <c r="B85" s="38"/>
      <c r="C85" s="27">
        <f>SUM(C86:C92)</f>
        <v>3493893038</v>
      </c>
      <c r="D85" s="27">
        <f t="shared" ref="D85:H85" si="23">SUM(D86:D92)</f>
        <v>-14362615</v>
      </c>
      <c r="E85" s="27">
        <f t="shared" si="23"/>
        <v>3479530423</v>
      </c>
      <c r="F85" s="27">
        <f t="shared" si="23"/>
        <v>278307386</v>
      </c>
      <c r="G85" s="27">
        <f t="shared" si="23"/>
        <v>278297114</v>
      </c>
      <c r="H85" s="27">
        <f t="shared" si="23"/>
        <v>3201223037</v>
      </c>
    </row>
    <row r="86" spans="1:8" x14ac:dyDescent="0.3">
      <c r="A86" s="29"/>
      <c r="B86" s="30" t="s">
        <v>14</v>
      </c>
      <c r="C86" s="27">
        <v>1192424958</v>
      </c>
      <c r="D86" s="27">
        <v>-745820</v>
      </c>
      <c r="E86" s="27">
        <f t="shared" ref="E86:E92" si="24">+C86+D86</f>
        <v>1191679138</v>
      </c>
      <c r="F86" s="27">
        <v>95069998</v>
      </c>
      <c r="G86" s="27">
        <v>95069998</v>
      </c>
      <c r="H86" s="27">
        <f>+E86-F86</f>
        <v>1096609140</v>
      </c>
    </row>
    <row r="87" spans="1:8" x14ac:dyDescent="0.3">
      <c r="A87" s="29"/>
      <c r="B87" s="30" t="s">
        <v>15</v>
      </c>
      <c r="C87" s="28">
        <v>326258554</v>
      </c>
      <c r="D87" s="27">
        <v>0</v>
      </c>
      <c r="E87" s="27">
        <f t="shared" si="24"/>
        <v>326258554</v>
      </c>
      <c r="F87" s="27">
        <v>36828990</v>
      </c>
      <c r="G87" s="27">
        <v>36828990</v>
      </c>
      <c r="H87" s="27">
        <f t="shared" ref="H87:H92" si="25">+E87-F87</f>
        <v>289429564</v>
      </c>
    </row>
    <row r="88" spans="1:8" x14ac:dyDescent="0.3">
      <c r="A88" s="29"/>
      <c r="B88" s="30" t="s">
        <v>16</v>
      </c>
      <c r="C88" s="28">
        <v>892095455</v>
      </c>
      <c r="D88" s="27">
        <v>-4798515</v>
      </c>
      <c r="E88" s="27">
        <f t="shared" si="24"/>
        <v>887296940</v>
      </c>
      <c r="F88" s="27">
        <v>50572375</v>
      </c>
      <c r="G88" s="27">
        <v>50572375</v>
      </c>
      <c r="H88" s="27">
        <f t="shared" si="25"/>
        <v>836724565</v>
      </c>
    </row>
    <row r="89" spans="1:8" x14ac:dyDescent="0.3">
      <c r="A89" s="29"/>
      <c r="B89" s="30" t="s">
        <v>17</v>
      </c>
      <c r="C89" s="28">
        <v>418609711</v>
      </c>
      <c r="D89" s="27">
        <v>1526009</v>
      </c>
      <c r="E89" s="27">
        <f t="shared" si="24"/>
        <v>420135720</v>
      </c>
      <c r="F89" s="27">
        <v>54725892</v>
      </c>
      <c r="G89" s="27">
        <v>54725892</v>
      </c>
      <c r="H89" s="27">
        <f t="shared" si="25"/>
        <v>365409828</v>
      </c>
    </row>
    <row r="90" spans="1:8" x14ac:dyDescent="0.3">
      <c r="A90" s="29"/>
      <c r="B90" s="30" t="s">
        <v>18</v>
      </c>
      <c r="C90" s="28">
        <v>457993836</v>
      </c>
      <c r="D90" s="27">
        <v>-10344289</v>
      </c>
      <c r="E90" s="27">
        <f t="shared" si="24"/>
        <v>447649547</v>
      </c>
      <c r="F90" s="27">
        <v>19803694</v>
      </c>
      <c r="G90" s="27">
        <v>19793422</v>
      </c>
      <c r="H90" s="27">
        <f t="shared" si="25"/>
        <v>427845853</v>
      </c>
    </row>
    <row r="91" spans="1:8" x14ac:dyDescent="0.3">
      <c r="A91" s="29"/>
      <c r="B91" s="30" t="s">
        <v>19</v>
      </c>
      <c r="C91" s="28">
        <v>0</v>
      </c>
      <c r="D91" s="27">
        <v>0</v>
      </c>
      <c r="E91" s="27">
        <f t="shared" si="24"/>
        <v>0</v>
      </c>
      <c r="F91" s="27">
        <v>0</v>
      </c>
      <c r="G91" s="27">
        <v>0</v>
      </c>
      <c r="H91" s="27">
        <f t="shared" si="25"/>
        <v>0</v>
      </c>
    </row>
    <row r="92" spans="1:8" x14ac:dyDescent="0.3">
      <c r="A92" s="29"/>
      <c r="B92" s="30" t="s">
        <v>20</v>
      </c>
      <c r="C92" s="28">
        <v>206510524</v>
      </c>
      <c r="D92" s="27">
        <v>0</v>
      </c>
      <c r="E92" s="27">
        <f t="shared" si="24"/>
        <v>206510524</v>
      </c>
      <c r="F92" s="27">
        <v>21306437</v>
      </c>
      <c r="G92" s="27">
        <v>21306437</v>
      </c>
      <c r="H92" s="27">
        <f t="shared" si="25"/>
        <v>185204087</v>
      </c>
    </row>
    <row r="93" spans="1:8" x14ac:dyDescent="0.3">
      <c r="A93" s="37" t="s">
        <v>21</v>
      </c>
      <c r="B93" s="38"/>
      <c r="C93" s="27">
        <f>SUM(C94:C102)</f>
        <v>60521354</v>
      </c>
      <c r="D93" s="27">
        <f t="shared" ref="D93:H93" si="26">SUM(D94:D102)</f>
        <v>21282993</v>
      </c>
      <c r="E93" s="27">
        <f t="shared" si="26"/>
        <v>81804347</v>
      </c>
      <c r="F93" s="27">
        <f t="shared" si="26"/>
        <v>14501167</v>
      </c>
      <c r="G93" s="27">
        <f t="shared" si="26"/>
        <v>13147634</v>
      </c>
      <c r="H93" s="27">
        <f t="shared" si="26"/>
        <v>67303180</v>
      </c>
    </row>
    <row r="94" spans="1:8" x14ac:dyDescent="0.3">
      <c r="A94" s="29"/>
      <c r="B94" s="30" t="s">
        <v>22</v>
      </c>
      <c r="C94" s="27">
        <v>29524308</v>
      </c>
      <c r="D94" s="27">
        <v>3171985</v>
      </c>
      <c r="E94" s="27">
        <v>32696293</v>
      </c>
      <c r="F94" s="27">
        <v>4750680</v>
      </c>
      <c r="G94" s="27">
        <v>3945646</v>
      </c>
      <c r="H94" s="27">
        <f t="shared" ref="H94:H102" si="27">+E94-F94</f>
        <v>27945613</v>
      </c>
    </row>
    <row r="95" spans="1:8" x14ac:dyDescent="0.3">
      <c r="A95" s="29"/>
      <c r="B95" s="30" t="s">
        <v>23</v>
      </c>
      <c r="C95" s="27">
        <v>1465600</v>
      </c>
      <c r="D95" s="27">
        <v>2687173</v>
      </c>
      <c r="E95" s="27">
        <v>4152773</v>
      </c>
      <c r="F95" s="27">
        <v>674355</v>
      </c>
      <c r="G95" s="27">
        <v>674355</v>
      </c>
      <c r="H95" s="27">
        <f t="shared" si="27"/>
        <v>3478418</v>
      </c>
    </row>
    <row r="96" spans="1:8" x14ac:dyDescent="0.3">
      <c r="A96" s="29"/>
      <c r="B96" s="30" t="s">
        <v>24</v>
      </c>
      <c r="C96" s="27">
        <v>0</v>
      </c>
      <c r="D96" s="27">
        <v>329755</v>
      </c>
      <c r="E96" s="27">
        <v>329755</v>
      </c>
      <c r="F96" s="27">
        <v>313424</v>
      </c>
      <c r="G96" s="27">
        <v>313424</v>
      </c>
      <c r="H96" s="27">
        <f t="shared" si="27"/>
        <v>16331</v>
      </c>
    </row>
    <row r="97" spans="1:8" x14ac:dyDescent="0.3">
      <c r="A97" s="29"/>
      <c r="B97" s="30" t="s">
        <v>25</v>
      </c>
      <c r="C97" s="27">
        <v>1802416</v>
      </c>
      <c r="D97" s="27">
        <v>593321</v>
      </c>
      <c r="E97" s="27">
        <v>2395737</v>
      </c>
      <c r="F97" s="27">
        <v>633690</v>
      </c>
      <c r="G97" s="27">
        <v>585397</v>
      </c>
      <c r="H97" s="27">
        <f t="shared" si="27"/>
        <v>1762047</v>
      </c>
    </row>
    <row r="98" spans="1:8" x14ac:dyDescent="0.3">
      <c r="A98" s="29"/>
      <c r="B98" s="30" t="s">
        <v>26</v>
      </c>
      <c r="C98" s="27">
        <v>6480417</v>
      </c>
      <c r="D98" s="27">
        <v>10010251</v>
      </c>
      <c r="E98" s="27">
        <v>16490668</v>
      </c>
      <c r="F98" s="27">
        <v>4302427</v>
      </c>
      <c r="G98" s="27">
        <v>4023706</v>
      </c>
      <c r="H98" s="27">
        <f t="shared" si="27"/>
        <v>12188241</v>
      </c>
    </row>
    <row r="99" spans="1:8" x14ac:dyDescent="0.3">
      <c r="A99" s="29"/>
      <c r="B99" s="30" t="s">
        <v>27</v>
      </c>
      <c r="C99" s="27">
        <v>9574507</v>
      </c>
      <c r="D99" s="27">
        <v>3062039</v>
      </c>
      <c r="E99" s="27">
        <v>12636546</v>
      </c>
      <c r="F99" s="27">
        <v>3493553</v>
      </c>
      <c r="G99" s="27">
        <v>3330533</v>
      </c>
      <c r="H99" s="27">
        <f t="shared" si="27"/>
        <v>9142993</v>
      </c>
    </row>
    <row r="100" spans="1:8" x14ac:dyDescent="0.3">
      <c r="A100" s="29"/>
      <c r="B100" s="30" t="s">
        <v>28</v>
      </c>
      <c r="C100" s="27">
        <v>11447229</v>
      </c>
      <c r="D100" s="27">
        <v>613679</v>
      </c>
      <c r="E100" s="27">
        <v>12060908</v>
      </c>
      <c r="F100" s="27">
        <v>12456</v>
      </c>
      <c r="G100" s="27">
        <v>12456</v>
      </c>
      <c r="H100" s="27">
        <f t="shared" si="27"/>
        <v>12048452</v>
      </c>
    </row>
    <row r="101" spans="1:8" x14ac:dyDescent="0.3">
      <c r="A101" s="29"/>
      <c r="B101" s="30" t="s">
        <v>29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f t="shared" si="27"/>
        <v>0</v>
      </c>
    </row>
    <row r="102" spans="1:8" x14ac:dyDescent="0.3">
      <c r="A102" s="29"/>
      <c r="B102" s="30" t="s">
        <v>30</v>
      </c>
      <c r="C102" s="27">
        <v>226877</v>
      </c>
      <c r="D102" s="27">
        <v>814790</v>
      </c>
      <c r="E102" s="27">
        <v>1041667</v>
      </c>
      <c r="F102" s="27">
        <v>320582</v>
      </c>
      <c r="G102" s="27">
        <v>262117</v>
      </c>
      <c r="H102" s="27">
        <f t="shared" si="27"/>
        <v>721085</v>
      </c>
    </row>
    <row r="103" spans="1:8" x14ac:dyDescent="0.3">
      <c r="A103" s="37" t="s">
        <v>31</v>
      </c>
      <c r="B103" s="38"/>
      <c r="C103" s="27">
        <f>SUM(C104:C112)</f>
        <v>757643192</v>
      </c>
      <c r="D103" s="27">
        <f t="shared" ref="D103:H103" si="28">SUM(D104:D112)</f>
        <v>5078287</v>
      </c>
      <c r="E103" s="27">
        <f t="shared" si="28"/>
        <v>762721479</v>
      </c>
      <c r="F103" s="27">
        <f t="shared" si="28"/>
        <v>43451448</v>
      </c>
      <c r="G103" s="27">
        <f t="shared" si="28"/>
        <v>42093160</v>
      </c>
      <c r="H103" s="27">
        <f t="shared" si="28"/>
        <v>719270031</v>
      </c>
    </row>
    <row r="104" spans="1:8" x14ac:dyDescent="0.3">
      <c r="A104" s="29"/>
      <c r="B104" s="30" t="s">
        <v>32</v>
      </c>
      <c r="C104" s="27">
        <v>105614079</v>
      </c>
      <c r="D104" s="27">
        <v>4822007</v>
      </c>
      <c r="E104" s="27">
        <v>110436086</v>
      </c>
      <c r="F104" s="27">
        <v>10664361</v>
      </c>
      <c r="G104" s="27">
        <v>10648890</v>
      </c>
      <c r="H104" s="27">
        <f>+E104-F104</f>
        <v>99771725</v>
      </c>
    </row>
    <row r="105" spans="1:8" x14ac:dyDescent="0.3">
      <c r="A105" s="29"/>
      <c r="B105" s="30" t="s">
        <v>33</v>
      </c>
      <c r="C105" s="27">
        <v>7495224</v>
      </c>
      <c r="D105" s="27">
        <v>9174129</v>
      </c>
      <c r="E105" s="27">
        <v>16669353</v>
      </c>
      <c r="F105" s="27">
        <v>2589527</v>
      </c>
      <c r="G105" s="27">
        <v>2449255</v>
      </c>
      <c r="H105" s="27">
        <f t="shared" ref="H105:H109" si="29">+E105-F105</f>
        <v>14079826</v>
      </c>
    </row>
    <row r="106" spans="1:8" x14ac:dyDescent="0.3">
      <c r="A106" s="29"/>
      <c r="B106" s="30" t="s">
        <v>34</v>
      </c>
      <c r="C106" s="27">
        <v>26812901</v>
      </c>
      <c r="D106" s="27">
        <v>25101783</v>
      </c>
      <c r="E106" s="27">
        <v>51914684</v>
      </c>
      <c r="F106" s="27">
        <v>9440799</v>
      </c>
      <c r="G106" s="27">
        <v>8829367</v>
      </c>
      <c r="H106" s="27">
        <f t="shared" si="29"/>
        <v>42473885</v>
      </c>
    </row>
    <row r="107" spans="1:8" x14ac:dyDescent="0.3">
      <c r="A107" s="29"/>
      <c r="B107" s="30" t="s">
        <v>35</v>
      </c>
      <c r="C107" s="27">
        <v>15418672</v>
      </c>
      <c r="D107" s="27">
        <v>-1149158</v>
      </c>
      <c r="E107" s="27">
        <v>14269514</v>
      </c>
      <c r="F107" s="27">
        <v>288883</v>
      </c>
      <c r="G107" s="27">
        <v>288883</v>
      </c>
      <c r="H107" s="27">
        <f t="shared" si="29"/>
        <v>13980631</v>
      </c>
    </row>
    <row r="108" spans="1:8" x14ac:dyDescent="0.3">
      <c r="A108" s="29"/>
      <c r="B108" s="30" t="s">
        <v>36</v>
      </c>
      <c r="C108" s="27">
        <v>48257984</v>
      </c>
      <c r="D108" s="27">
        <v>9190903</v>
      </c>
      <c r="E108" s="27">
        <v>57448887</v>
      </c>
      <c r="F108" s="27">
        <v>6278149</v>
      </c>
      <c r="G108" s="27">
        <v>5883473</v>
      </c>
      <c r="H108" s="27">
        <f t="shared" si="29"/>
        <v>51170738</v>
      </c>
    </row>
    <row r="109" spans="1:8" x14ac:dyDescent="0.3">
      <c r="A109" s="29"/>
      <c r="B109" s="30" t="s">
        <v>37</v>
      </c>
      <c r="C109" s="27">
        <v>6406968</v>
      </c>
      <c r="D109" s="27">
        <v>2590246</v>
      </c>
      <c r="E109" s="27">
        <v>8997214</v>
      </c>
      <c r="F109" s="27">
        <v>696497</v>
      </c>
      <c r="G109" s="27">
        <v>696497</v>
      </c>
      <c r="H109" s="27">
        <f t="shared" si="29"/>
        <v>8300717</v>
      </c>
    </row>
    <row r="110" spans="1:8" x14ac:dyDescent="0.3">
      <c r="A110" s="29"/>
      <c r="B110" s="30" t="s">
        <v>38</v>
      </c>
      <c r="C110" s="27">
        <v>9843917</v>
      </c>
      <c r="D110" s="27">
        <v>11622793</v>
      </c>
      <c r="E110" s="27">
        <v>21466710</v>
      </c>
      <c r="F110" s="27">
        <v>2949317</v>
      </c>
      <c r="G110" s="27">
        <v>2913415</v>
      </c>
      <c r="H110" s="27">
        <f>+E110-F110</f>
        <v>18517393</v>
      </c>
    </row>
    <row r="111" spans="1:8" x14ac:dyDescent="0.3">
      <c r="A111" s="29"/>
      <c r="B111" s="30" t="s">
        <v>39</v>
      </c>
      <c r="C111" s="27">
        <v>45554747</v>
      </c>
      <c r="D111" s="27">
        <v>-3982502</v>
      </c>
      <c r="E111" s="27">
        <v>41572245</v>
      </c>
      <c r="F111" s="27">
        <v>564502</v>
      </c>
      <c r="G111" s="27">
        <v>549280</v>
      </c>
      <c r="H111" s="27">
        <f>+E111-F111</f>
        <v>41007743</v>
      </c>
    </row>
    <row r="112" spans="1:8" x14ac:dyDescent="0.3">
      <c r="A112" s="31"/>
      <c r="B112" s="32" t="s">
        <v>40</v>
      </c>
      <c r="C112" s="27">
        <v>492238700</v>
      </c>
      <c r="D112" s="27">
        <v>-52291914</v>
      </c>
      <c r="E112" s="27">
        <v>439946786</v>
      </c>
      <c r="F112" s="27">
        <v>9979413</v>
      </c>
      <c r="G112" s="27">
        <v>9834100</v>
      </c>
      <c r="H112" s="27">
        <f>+E112-F112</f>
        <v>429967373</v>
      </c>
    </row>
    <row r="113" spans="1:8" x14ac:dyDescent="0.3">
      <c r="A113" s="25" t="s">
        <v>41</v>
      </c>
      <c r="B113" s="26"/>
      <c r="C113" s="27">
        <f>SUM(C114:C122)</f>
        <v>13452626</v>
      </c>
      <c r="D113" s="27">
        <f t="shared" ref="D113:H113" si="30">SUM(D114:D122)</f>
        <v>24459917</v>
      </c>
      <c r="E113" s="27">
        <f t="shared" si="30"/>
        <v>37912543</v>
      </c>
      <c r="F113" s="27">
        <f t="shared" si="30"/>
        <v>1181977</v>
      </c>
      <c r="G113" s="27">
        <f t="shared" si="30"/>
        <v>1162375</v>
      </c>
      <c r="H113" s="27">
        <f t="shared" si="30"/>
        <v>36730566</v>
      </c>
    </row>
    <row r="114" spans="1:8" x14ac:dyDescent="0.3">
      <c r="A114" s="29"/>
      <c r="B114" s="30" t="s">
        <v>42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f>+E114-F114</f>
        <v>0</v>
      </c>
    </row>
    <row r="115" spans="1:8" x14ac:dyDescent="0.3">
      <c r="A115" s="29"/>
      <c r="B115" s="30" t="s">
        <v>43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f t="shared" ref="H115:H122" si="31">+E115-F115</f>
        <v>0</v>
      </c>
    </row>
    <row r="116" spans="1:8" x14ac:dyDescent="0.3">
      <c r="A116" s="29"/>
      <c r="B116" s="30" t="s">
        <v>44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f t="shared" si="31"/>
        <v>0</v>
      </c>
    </row>
    <row r="117" spans="1:8" x14ac:dyDescent="0.3">
      <c r="A117" s="29"/>
      <c r="B117" s="30" t="s">
        <v>45</v>
      </c>
      <c r="C117" s="27">
        <v>13452626</v>
      </c>
      <c r="D117" s="27">
        <v>24459917</v>
      </c>
      <c r="E117" s="27">
        <v>37912543</v>
      </c>
      <c r="F117" s="27">
        <v>1181977</v>
      </c>
      <c r="G117" s="27">
        <v>1162375</v>
      </c>
      <c r="H117" s="27">
        <f t="shared" si="31"/>
        <v>36730566</v>
      </c>
    </row>
    <row r="118" spans="1:8" x14ac:dyDescent="0.3">
      <c r="A118" s="29"/>
      <c r="B118" s="30" t="s">
        <v>46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f t="shared" si="31"/>
        <v>0</v>
      </c>
    </row>
    <row r="119" spans="1:8" x14ac:dyDescent="0.3">
      <c r="A119" s="29"/>
      <c r="B119" s="30" t="s">
        <v>47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f t="shared" si="31"/>
        <v>0</v>
      </c>
    </row>
    <row r="120" spans="1:8" x14ac:dyDescent="0.3">
      <c r="A120" s="29"/>
      <c r="B120" s="30" t="s">
        <v>48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f t="shared" si="31"/>
        <v>0</v>
      </c>
    </row>
    <row r="121" spans="1:8" x14ac:dyDescent="0.3">
      <c r="A121" s="29"/>
      <c r="B121" s="30" t="s">
        <v>49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f t="shared" si="31"/>
        <v>0</v>
      </c>
    </row>
    <row r="122" spans="1:8" x14ac:dyDescent="0.3">
      <c r="A122" s="29"/>
      <c r="B122" s="30" t="s">
        <v>50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f t="shared" si="31"/>
        <v>0</v>
      </c>
    </row>
    <row r="123" spans="1:8" x14ac:dyDescent="0.3">
      <c r="A123" s="37" t="s">
        <v>51</v>
      </c>
      <c r="B123" s="38"/>
      <c r="C123" s="27">
        <f>SUM(C124:C132)</f>
        <v>121131685</v>
      </c>
      <c r="D123" s="27">
        <f t="shared" ref="D123:H123" si="32">SUM(D124:D132)</f>
        <v>16919446</v>
      </c>
      <c r="E123" s="27">
        <f t="shared" si="32"/>
        <v>138051131</v>
      </c>
      <c r="F123" s="27">
        <f t="shared" si="32"/>
        <v>3734904</v>
      </c>
      <c r="G123" s="27">
        <f t="shared" si="32"/>
        <v>3022780</v>
      </c>
      <c r="H123" s="27">
        <f t="shared" si="32"/>
        <v>134316227</v>
      </c>
    </row>
    <row r="124" spans="1:8" x14ac:dyDescent="0.3">
      <c r="A124" s="29"/>
      <c r="B124" s="30" t="s">
        <v>52</v>
      </c>
      <c r="C124" s="27">
        <v>20097043</v>
      </c>
      <c r="D124" s="27">
        <v>6055367</v>
      </c>
      <c r="E124" s="27">
        <v>26152410</v>
      </c>
      <c r="F124" s="27">
        <v>2391029</v>
      </c>
      <c r="G124" s="27">
        <v>1854227</v>
      </c>
      <c r="H124" s="27">
        <f>+E124-F124</f>
        <v>23761381</v>
      </c>
    </row>
    <row r="125" spans="1:8" x14ac:dyDescent="0.3">
      <c r="A125" s="29"/>
      <c r="B125" s="30" t="s">
        <v>53</v>
      </c>
      <c r="C125" s="27">
        <v>1034642</v>
      </c>
      <c r="D125" s="27">
        <v>8143301</v>
      </c>
      <c r="E125" s="27">
        <v>9177943</v>
      </c>
      <c r="F125" s="27">
        <v>132925</v>
      </c>
      <c r="G125" s="27">
        <v>91842</v>
      </c>
      <c r="H125" s="27">
        <f t="shared" ref="H125:H132" si="33">+E125-F125</f>
        <v>9045018</v>
      </c>
    </row>
    <row r="126" spans="1:8" x14ac:dyDescent="0.3">
      <c r="A126" s="29"/>
      <c r="B126" s="30" t="s">
        <v>54</v>
      </c>
      <c r="C126" s="27">
        <v>0</v>
      </c>
      <c r="D126" s="27">
        <v>7600289</v>
      </c>
      <c r="E126" s="27">
        <v>7600289</v>
      </c>
      <c r="F126" s="27">
        <v>1119971</v>
      </c>
      <c r="G126" s="27">
        <v>1066738</v>
      </c>
      <c r="H126" s="27">
        <f t="shared" si="33"/>
        <v>6480318</v>
      </c>
    </row>
    <row r="127" spans="1:8" x14ac:dyDescent="0.3">
      <c r="A127" s="29"/>
      <c r="B127" s="30" t="s">
        <v>55</v>
      </c>
      <c r="C127" s="27">
        <v>20000000</v>
      </c>
      <c r="D127" s="27">
        <v>-5403457</v>
      </c>
      <c r="E127" s="27">
        <v>14596543</v>
      </c>
      <c r="F127" s="27">
        <v>0</v>
      </c>
      <c r="G127" s="27">
        <v>0</v>
      </c>
      <c r="H127" s="27">
        <f t="shared" si="33"/>
        <v>14596543</v>
      </c>
    </row>
    <row r="128" spans="1:8" x14ac:dyDescent="0.3">
      <c r="A128" s="29"/>
      <c r="B128" s="30" t="s">
        <v>56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f t="shared" si="33"/>
        <v>0</v>
      </c>
    </row>
    <row r="129" spans="1:8" x14ac:dyDescent="0.3">
      <c r="A129" s="29"/>
      <c r="B129" s="30" t="s">
        <v>57</v>
      </c>
      <c r="C129" s="27">
        <v>0</v>
      </c>
      <c r="D129" s="27">
        <v>45240</v>
      </c>
      <c r="E129" s="27">
        <v>45240</v>
      </c>
      <c r="F129" s="27">
        <v>0</v>
      </c>
      <c r="G129" s="27">
        <v>0</v>
      </c>
      <c r="H129" s="27">
        <f t="shared" si="33"/>
        <v>45240</v>
      </c>
    </row>
    <row r="130" spans="1:8" x14ac:dyDescent="0.3">
      <c r="A130" s="29"/>
      <c r="B130" s="30" t="s">
        <v>58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f t="shared" si="33"/>
        <v>0</v>
      </c>
    </row>
    <row r="131" spans="1:8" x14ac:dyDescent="0.3">
      <c r="A131" s="29"/>
      <c r="B131" s="30" t="s">
        <v>59</v>
      </c>
      <c r="C131" s="27">
        <v>80000000</v>
      </c>
      <c r="D131" s="27">
        <v>0</v>
      </c>
      <c r="E131" s="27">
        <v>80000000</v>
      </c>
      <c r="F131" s="27">
        <v>0</v>
      </c>
      <c r="G131" s="27">
        <v>0</v>
      </c>
      <c r="H131" s="27">
        <f t="shared" si="33"/>
        <v>80000000</v>
      </c>
    </row>
    <row r="132" spans="1:8" x14ac:dyDescent="0.3">
      <c r="A132" s="29"/>
      <c r="B132" s="30" t="s">
        <v>60</v>
      </c>
      <c r="C132" s="27">
        <v>0</v>
      </c>
      <c r="D132" s="27">
        <v>478706</v>
      </c>
      <c r="E132" s="27">
        <v>478706</v>
      </c>
      <c r="F132" s="27">
        <v>90979</v>
      </c>
      <c r="G132" s="27">
        <v>9973</v>
      </c>
      <c r="H132" s="27">
        <f t="shared" si="33"/>
        <v>387727</v>
      </c>
    </row>
    <row r="133" spans="1:8" x14ac:dyDescent="0.3">
      <c r="A133" s="37" t="s">
        <v>61</v>
      </c>
      <c r="B133" s="38"/>
      <c r="C133" s="27">
        <f>SUM(C134:C136)</f>
        <v>0</v>
      </c>
      <c r="D133" s="27">
        <f t="shared" ref="D133:H133" si="34">SUM(D134:D136)</f>
        <v>6318675</v>
      </c>
      <c r="E133" s="27">
        <f t="shared" si="34"/>
        <v>6318675</v>
      </c>
      <c r="F133" s="27">
        <f t="shared" si="34"/>
        <v>5893194</v>
      </c>
      <c r="G133" s="27">
        <f t="shared" si="34"/>
        <v>5893194</v>
      </c>
      <c r="H133" s="27">
        <f t="shared" si="34"/>
        <v>425481</v>
      </c>
    </row>
    <row r="134" spans="1:8" x14ac:dyDescent="0.3">
      <c r="A134" s="29"/>
      <c r="B134" s="30" t="s">
        <v>62</v>
      </c>
      <c r="C134" s="27">
        <v>0</v>
      </c>
      <c r="D134" s="27">
        <v>0</v>
      </c>
      <c r="E134" s="27">
        <v>0</v>
      </c>
      <c r="F134" s="33">
        <v>0</v>
      </c>
      <c r="G134" s="28">
        <v>0</v>
      </c>
      <c r="H134" s="27">
        <f>+E134-F134</f>
        <v>0</v>
      </c>
    </row>
    <row r="135" spans="1:8" x14ac:dyDescent="0.3">
      <c r="A135" s="29"/>
      <c r="B135" s="30" t="s">
        <v>63</v>
      </c>
      <c r="C135" s="27">
        <v>0</v>
      </c>
      <c r="D135" s="27">
        <v>6318675</v>
      </c>
      <c r="E135" s="27">
        <v>6318675</v>
      </c>
      <c r="F135" s="33">
        <v>5893194</v>
      </c>
      <c r="G135" s="28">
        <v>5893194</v>
      </c>
      <c r="H135" s="27">
        <f t="shared" ref="H135:H136" si="35">+E135-F135</f>
        <v>425481</v>
      </c>
    </row>
    <row r="136" spans="1:8" x14ac:dyDescent="0.3">
      <c r="A136" s="29"/>
      <c r="B136" s="30" t="s">
        <v>64</v>
      </c>
      <c r="C136" s="27">
        <v>0</v>
      </c>
      <c r="D136" s="27">
        <v>0</v>
      </c>
      <c r="E136" s="27">
        <v>0</v>
      </c>
      <c r="F136" s="33">
        <v>0</v>
      </c>
      <c r="G136" s="28">
        <v>0</v>
      </c>
      <c r="H136" s="27">
        <f t="shared" si="35"/>
        <v>0</v>
      </c>
    </row>
    <row r="137" spans="1:8" x14ac:dyDescent="0.3">
      <c r="A137" s="37" t="s">
        <v>65</v>
      </c>
      <c r="B137" s="38"/>
      <c r="C137" s="27">
        <f>SUM(C138:C145)</f>
        <v>0</v>
      </c>
      <c r="D137" s="27">
        <f t="shared" ref="D137:H137" si="36">SUM(D138:D145)</f>
        <v>0</v>
      </c>
      <c r="E137" s="27">
        <f t="shared" si="36"/>
        <v>0</v>
      </c>
      <c r="F137" s="27">
        <f t="shared" si="36"/>
        <v>0</v>
      </c>
      <c r="G137" s="27">
        <f t="shared" si="36"/>
        <v>0</v>
      </c>
      <c r="H137" s="27">
        <f t="shared" si="36"/>
        <v>0</v>
      </c>
    </row>
    <row r="138" spans="1:8" x14ac:dyDescent="0.3">
      <c r="A138" s="29"/>
      <c r="B138" s="30" t="s">
        <v>66</v>
      </c>
      <c r="C138" s="27">
        <v>0</v>
      </c>
      <c r="D138" s="27">
        <v>0</v>
      </c>
      <c r="E138" s="27">
        <f>C138+D138</f>
        <v>0</v>
      </c>
      <c r="F138" s="33">
        <v>0</v>
      </c>
      <c r="G138" s="28">
        <v>0</v>
      </c>
      <c r="H138" s="27">
        <f>E138-F138</f>
        <v>0</v>
      </c>
    </row>
    <row r="139" spans="1:8" x14ac:dyDescent="0.3">
      <c r="A139" s="29"/>
      <c r="B139" s="30" t="s">
        <v>67</v>
      </c>
      <c r="C139" s="27">
        <v>0</v>
      </c>
      <c r="D139" s="27">
        <v>0</v>
      </c>
      <c r="E139" s="27">
        <f t="shared" ref="E139:E144" si="37">C139+D139</f>
        <v>0</v>
      </c>
      <c r="F139" s="33">
        <v>0</v>
      </c>
      <c r="G139" s="28">
        <v>0</v>
      </c>
      <c r="H139" s="27">
        <f t="shared" ref="H139:H145" si="38">E139-F139</f>
        <v>0</v>
      </c>
    </row>
    <row r="140" spans="1:8" x14ac:dyDescent="0.3">
      <c r="A140" s="29"/>
      <c r="B140" s="30" t="s">
        <v>68</v>
      </c>
      <c r="C140" s="27">
        <v>0</v>
      </c>
      <c r="D140" s="27">
        <v>0</v>
      </c>
      <c r="E140" s="27">
        <f t="shared" si="37"/>
        <v>0</v>
      </c>
      <c r="F140" s="33">
        <v>0</v>
      </c>
      <c r="G140" s="28">
        <v>0</v>
      </c>
      <c r="H140" s="27">
        <f t="shared" si="38"/>
        <v>0</v>
      </c>
    </row>
    <row r="141" spans="1:8" x14ac:dyDescent="0.3">
      <c r="A141" s="29"/>
      <c r="B141" s="30" t="s">
        <v>69</v>
      </c>
      <c r="C141" s="27">
        <v>0</v>
      </c>
      <c r="D141" s="27">
        <v>0</v>
      </c>
      <c r="E141" s="27">
        <f t="shared" si="37"/>
        <v>0</v>
      </c>
      <c r="F141" s="33">
        <v>0</v>
      </c>
      <c r="G141" s="28">
        <v>0</v>
      </c>
      <c r="H141" s="27">
        <f t="shared" si="38"/>
        <v>0</v>
      </c>
    </row>
    <row r="142" spans="1:8" x14ac:dyDescent="0.3">
      <c r="A142" s="29"/>
      <c r="B142" s="30" t="s">
        <v>70</v>
      </c>
      <c r="C142" s="27">
        <v>0</v>
      </c>
      <c r="D142" s="27">
        <v>0</v>
      </c>
      <c r="E142" s="27">
        <f t="shared" si="37"/>
        <v>0</v>
      </c>
      <c r="F142" s="33">
        <v>0</v>
      </c>
      <c r="G142" s="28">
        <v>0</v>
      </c>
      <c r="H142" s="27">
        <f t="shared" si="38"/>
        <v>0</v>
      </c>
    </row>
    <row r="143" spans="1:8" x14ac:dyDescent="0.3">
      <c r="A143" s="29"/>
      <c r="B143" s="30" t="s">
        <v>71</v>
      </c>
      <c r="C143" s="27">
        <v>0</v>
      </c>
      <c r="D143" s="27">
        <v>0</v>
      </c>
      <c r="E143" s="27">
        <f t="shared" si="37"/>
        <v>0</v>
      </c>
      <c r="F143" s="33">
        <v>0</v>
      </c>
      <c r="G143" s="28">
        <v>0</v>
      </c>
      <c r="H143" s="27">
        <f t="shared" si="38"/>
        <v>0</v>
      </c>
    </row>
    <row r="144" spans="1:8" x14ac:dyDescent="0.3">
      <c r="A144" s="29"/>
      <c r="B144" s="30" t="s">
        <v>72</v>
      </c>
      <c r="C144" s="27">
        <v>0</v>
      </c>
      <c r="D144" s="27">
        <v>0</v>
      </c>
      <c r="E144" s="27">
        <f t="shared" si="37"/>
        <v>0</v>
      </c>
      <c r="F144" s="33">
        <v>0</v>
      </c>
      <c r="G144" s="28">
        <v>0</v>
      </c>
      <c r="H144" s="27">
        <f t="shared" si="38"/>
        <v>0</v>
      </c>
    </row>
    <row r="145" spans="1:8" x14ac:dyDescent="0.3">
      <c r="A145" s="29"/>
      <c r="B145" s="30" t="s">
        <v>73</v>
      </c>
      <c r="C145" s="27">
        <v>0</v>
      </c>
      <c r="D145" s="27">
        <v>0</v>
      </c>
      <c r="E145" s="27">
        <f>C145+D145</f>
        <v>0</v>
      </c>
      <c r="F145" s="33">
        <v>0</v>
      </c>
      <c r="G145" s="28">
        <v>0</v>
      </c>
      <c r="H145" s="27">
        <f t="shared" si="38"/>
        <v>0</v>
      </c>
    </row>
    <row r="146" spans="1:8" x14ac:dyDescent="0.3">
      <c r="A146" s="37" t="s">
        <v>74</v>
      </c>
      <c r="B146" s="38"/>
      <c r="C146" s="27">
        <f>SUM(C147:C149)</f>
        <v>0</v>
      </c>
      <c r="D146" s="27">
        <f t="shared" ref="D146:H146" si="39">SUM(D147:D149)</f>
        <v>0</v>
      </c>
      <c r="E146" s="27">
        <f t="shared" si="39"/>
        <v>0</v>
      </c>
      <c r="F146" s="27">
        <f t="shared" si="39"/>
        <v>0</v>
      </c>
      <c r="G146" s="27">
        <f t="shared" si="39"/>
        <v>0</v>
      </c>
      <c r="H146" s="27">
        <f t="shared" si="39"/>
        <v>0</v>
      </c>
    </row>
    <row r="147" spans="1:8" x14ac:dyDescent="0.3">
      <c r="A147" s="29"/>
      <c r="B147" s="30" t="s">
        <v>75</v>
      </c>
      <c r="C147" s="27">
        <v>0</v>
      </c>
      <c r="D147" s="27">
        <v>0</v>
      </c>
      <c r="E147" s="27">
        <f>C147+D147</f>
        <v>0</v>
      </c>
      <c r="F147" s="33">
        <v>0</v>
      </c>
      <c r="G147" s="28">
        <v>0</v>
      </c>
      <c r="H147" s="27">
        <f>E147-F147</f>
        <v>0</v>
      </c>
    </row>
    <row r="148" spans="1:8" x14ac:dyDescent="0.3">
      <c r="A148" s="29"/>
      <c r="B148" s="30" t="s">
        <v>76</v>
      </c>
      <c r="C148" s="27">
        <v>0</v>
      </c>
      <c r="D148" s="27">
        <v>0</v>
      </c>
      <c r="E148" s="27">
        <f t="shared" ref="E148:E149" si="40">C148+D148</f>
        <v>0</v>
      </c>
      <c r="F148" s="33">
        <v>0</v>
      </c>
      <c r="G148" s="28">
        <v>0</v>
      </c>
      <c r="H148" s="27">
        <f t="shared" ref="H148:H149" si="41">E148-F148</f>
        <v>0</v>
      </c>
    </row>
    <row r="149" spans="1:8" x14ac:dyDescent="0.3">
      <c r="A149" s="29"/>
      <c r="B149" s="30" t="s">
        <v>77</v>
      </c>
      <c r="C149" s="27">
        <v>0</v>
      </c>
      <c r="D149" s="27">
        <v>0</v>
      </c>
      <c r="E149" s="27">
        <f t="shared" si="40"/>
        <v>0</v>
      </c>
      <c r="F149" s="33">
        <v>0</v>
      </c>
      <c r="G149" s="28">
        <v>0</v>
      </c>
      <c r="H149" s="27">
        <f t="shared" si="41"/>
        <v>0</v>
      </c>
    </row>
    <row r="150" spans="1:8" x14ac:dyDescent="0.3">
      <c r="A150" s="37" t="s">
        <v>78</v>
      </c>
      <c r="B150" s="38"/>
      <c r="C150" s="27">
        <f>SUM(C151:C157)</f>
        <v>0</v>
      </c>
      <c r="D150" s="27">
        <f t="shared" ref="D150:H150" si="42">SUM(D151:D157)</f>
        <v>0</v>
      </c>
      <c r="E150" s="27">
        <f t="shared" si="42"/>
        <v>0</v>
      </c>
      <c r="F150" s="27">
        <f t="shared" si="42"/>
        <v>0</v>
      </c>
      <c r="G150" s="27">
        <f t="shared" si="42"/>
        <v>0</v>
      </c>
      <c r="H150" s="27">
        <f t="shared" si="42"/>
        <v>0</v>
      </c>
    </row>
    <row r="151" spans="1:8" x14ac:dyDescent="0.3">
      <c r="A151" s="29"/>
      <c r="B151" s="30" t="s">
        <v>79</v>
      </c>
      <c r="C151" s="27">
        <v>0</v>
      </c>
      <c r="D151" s="27">
        <v>0</v>
      </c>
      <c r="E151" s="27">
        <f>C151+D151</f>
        <v>0</v>
      </c>
      <c r="F151" s="33">
        <v>0</v>
      </c>
      <c r="G151" s="27">
        <v>0</v>
      </c>
      <c r="H151" s="27">
        <f>E151-F151</f>
        <v>0</v>
      </c>
    </row>
    <row r="152" spans="1:8" x14ac:dyDescent="0.3">
      <c r="A152" s="29"/>
      <c r="B152" s="30" t="s">
        <v>80</v>
      </c>
      <c r="C152" s="27">
        <v>0</v>
      </c>
      <c r="D152" s="27">
        <v>0</v>
      </c>
      <c r="E152" s="27">
        <f t="shared" ref="E152:E157" si="43">C152+D152</f>
        <v>0</v>
      </c>
      <c r="F152" s="33">
        <v>0</v>
      </c>
      <c r="G152" s="27">
        <v>0</v>
      </c>
      <c r="H152" s="27">
        <f t="shared" ref="H152:H157" si="44">E152-F152</f>
        <v>0</v>
      </c>
    </row>
    <row r="153" spans="1:8" x14ac:dyDescent="0.3">
      <c r="A153" s="29"/>
      <c r="B153" s="30" t="s">
        <v>81</v>
      </c>
      <c r="C153" s="27">
        <v>0</v>
      </c>
      <c r="D153" s="27">
        <v>0</v>
      </c>
      <c r="E153" s="27">
        <f t="shared" si="43"/>
        <v>0</v>
      </c>
      <c r="F153" s="33">
        <v>0</v>
      </c>
      <c r="G153" s="27">
        <v>0</v>
      </c>
      <c r="H153" s="27">
        <f t="shared" si="44"/>
        <v>0</v>
      </c>
    </row>
    <row r="154" spans="1:8" x14ac:dyDescent="0.3">
      <c r="A154" s="29"/>
      <c r="B154" s="30" t="s">
        <v>82</v>
      </c>
      <c r="C154" s="27">
        <v>0</v>
      </c>
      <c r="D154" s="27">
        <v>0</v>
      </c>
      <c r="E154" s="27">
        <f t="shared" si="43"/>
        <v>0</v>
      </c>
      <c r="F154" s="33">
        <v>0</v>
      </c>
      <c r="G154" s="27">
        <v>0</v>
      </c>
      <c r="H154" s="27">
        <f t="shared" si="44"/>
        <v>0</v>
      </c>
    </row>
    <row r="155" spans="1:8" x14ac:dyDescent="0.3">
      <c r="A155" s="29"/>
      <c r="B155" s="30" t="s">
        <v>83</v>
      </c>
      <c r="C155" s="27">
        <v>0</v>
      </c>
      <c r="D155" s="27">
        <v>0</v>
      </c>
      <c r="E155" s="27">
        <f t="shared" si="43"/>
        <v>0</v>
      </c>
      <c r="F155" s="33">
        <v>0</v>
      </c>
      <c r="G155" s="27">
        <v>0</v>
      </c>
      <c r="H155" s="27">
        <f t="shared" si="44"/>
        <v>0</v>
      </c>
    </row>
    <row r="156" spans="1:8" x14ac:dyDescent="0.3">
      <c r="A156" s="29"/>
      <c r="B156" s="30" t="s">
        <v>84</v>
      </c>
      <c r="C156" s="27">
        <v>0</v>
      </c>
      <c r="D156" s="27">
        <v>0</v>
      </c>
      <c r="E156" s="27">
        <f t="shared" si="43"/>
        <v>0</v>
      </c>
      <c r="F156" s="33">
        <v>0</v>
      </c>
      <c r="G156" s="27">
        <v>0</v>
      </c>
      <c r="H156" s="27">
        <f t="shared" si="44"/>
        <v>0</v>
      </c>
    </row>
    <row r="157" spans="1:8" x14ac:dyDescent="0.3">
      <c r="A157" s="29"/>
      <c r="B157" s="30" t="s">
        <v>85</v>
      </c>
      <c r="C157" s="27">
        <v>0</v>
      </c>
      <c r="D157" s="27">
        <v>0</v>
      </c>
      <c r="E157" s="27">
        <f t="shared" si="43"/>
        <v>0</v>
      </c>
      <c r="F157" s="33">
        <v>0</v>
      </c>
      <c r="G157" s="27">
        <v>0</v>
      </c>
      <c r="H157" s="27">
        <f t="shared" si="44"/>
        <v>0</v>
      </c>
    </row>
    <row r="158" spans="1:8" x14ac:dyDescent="0.3">
      <c r="A158" s="29"/>
      <c r="B158" s="30"/>
      <c r="C158" s="27"/>
      <c r="D158" s="27"/>
      <c r="E158" s="27"/>
      <c r="F158" s="33"/>
      <c r="G158" s="27"/>
      <c r="H158" s="27"/>
    </row>
    <row r="159" spans="1:8" x14ac:dyDescent="0.3">
      <c r="A159" s="34" t="s">
        <v>87</v>
      </c>
      <c r="B159" s="35"/>
      <c r="C159" s="39">
        <f>C9+C84</f>
        <v>4446646895</v>
      </c>
      <c r="D159" s="39">
        <f>D9+D84</f>
        <v>69495987</v>
      </c>
      <c r="E159" s="39">
        <f>E9+E84</f>
        <v>4516142882</v>
      </c>
      <c r="F159" s="39">
        <f>F9+F84</f>
        <v>866297073</v>
      </c>
      <c r="G159" s="39">
        <f t="shared" ref="G159" si="45">G9+G84</f>
        <v>861321879</v>
      </c>
      <c r="H159" s="39">
        <f>H9+H84</f>
        <v>3649845809</v>
      </c>
    </row>
    <row r="160" spans="1:8" ht="15" thickBot="1" x14ac:dyDescent="0.35">
      <c r="A160" s="40"/>
      <c r="B160" s="41"/>
      <c r="C160" s="42"/>
      <c r="D160" s="42"/>
      <c r="E160" s="42"/>
      <c r="F160" s="43"/>
      <c r="G160" s="42"/>
      <c r="H160" s="42"/>
    </row>
    <row r="161" spans="1:8" x14ac:dyDescent="0.3">
      <c r="A161" s="4"/>
      <c r="B161" s="4"/>
      <c r="C161" s="4"/>
      <c r="D161" s="44"/>
      <c r="E161" s="44"/>
      <c r="F161" s="4"/>
      <c r="G161" s="4"/>
      <c r="H161" s="4"/>
    </row>
    <row r="162" spans="1:8" x14ac:dyDescent="0.3">
      <c r="A162" s="4"/>
      <c r="B162" s="4"/>
      <c r="C162" s="45"/>
      <c r="D162" s="45"/>
      <c r="E162" s="45"/>
      <c r="F162" s="46"/>
      <c r="G162" s="45"/>
      <c r="H162" s="47"/>
    </row>
    <row r="163" spans="1:8" x14ac:dyDescent="0.3">
      <c r="A163" s="4"/>
      <c r="B163" s="4"/>
      <c r="C163" s="4"/>
      <c r="D163" s="4"/>
      <c r="E163" s="4"/>
      <c r="F163" s="4"/>
      <c r="G163" s="4"/>
      <c r="H163" s="4"/>
    </row>
    <row r="164" spans="1:8" x14ac:dyDescent="0.3">
      <c r="A164" s="4"/>
      <c r="C164" s="4"/>
      <c r="D164" s="4"/>
    </row>
    <row r="165" spans="1:8" x14ac:dyDescent="0.3">
      <c r="A165" s="4"/>
      <c r="C165" s="4"/>
      <c r="D165" s="4"/>
    </row>
    <row r="166" spans="1:8" x14ac:dyDescent="0.3">
      <c r="A166" s="4"/>
      <c r="C166" s="4"/>
      <c r="D166" s="4"/>
    </row>
    <row r="167" spans="1:8" x14ac:dyDescent="0.3">
      <c r="A167" s="4"/>
      <c r="C167" s="4"/>
      <c r="D167" s="4"/>
    </row>
    <row r="168" spans="1:8" x14ac:dyDescent="0.3">
      <c r="A168" s="4"/>
      <c r="C168" s="4"/>
      <c r="D168" s="4"/>
    </row>
  </sheetData>
  <mergeCells count="31">
    <mergeCell ref="A159:B159"/>
    <mergeCell ref="A113:B113"/>
    <mergeCell ref="A123:B123"/>
    <mergeCell ref="A133:B133"/>
    <mergeCell ref="A137:B137"/>
    <mergeCell ref="A146:B146"/>
    <mergeCell ref="A150:B150"/>
    <mergeCell ref="A75:B75"/>
    <mergeCell ref="A83:B83"/>
    <mergeCell ref="A84:B84"/>
    <mergeCell ref="A85:B85"/>
    <mergeCell ref="A93:B93"/>
    <mergeCell ref="A103:B103"/>
    <mergeCell ref="A28:B28"/>
    <mergeCell ref="A38:B38"/>
    <mergeCell ref="A48:B48"/>
    <mergeCell ref="A58:B58"/>
    <mergeCell ref="A62:B62"/>
    <mergeCell ref="A71:B71"/>
    <mergeCell ref="A7:B8"/>
    <mergeCell ref="C7:G7"/>
    <mergeCell ref="H7:H8"/>
    <mergeCell ref="A9:B9"/>
    <mergeCell ref="A10:B10"/>
    <mergeCell ref="A18:B18"/>
    <mergeCell ref="A1:H1"/>
    <mergeCell ref="A2:H2"/>
    <mergeCell ref="A3:H3"/>
    <mergeCell ref="A4:H4"/>
    <mergeCell ref="A5:H5"/>
    <mergeCell ref="A6:H6"/>
  </mergeCells>
  <printOptions horizontalCentered="1"/>
  <pageMargins left="0" right="3.937007874015748E-2" top="0.77" bottom="0.35" header="0.28999999999999998" footer="0.31496062992125984"/>
  <pageSetup paperSize="152" scale="58" orientation="portrait" r:id="rId1"/>
  <rowBreaks count="1" manualBreakCount="1">
    <brk id="8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COG</vt:lpstr>
      <vt:lpstr>'EAPED COG'!Área_de_impresión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2019-04-27T00:30:53Z</cp:lastPrinted>
  <dcterms:created xsi:type="dcterms:W3CDTF">2019-04-27T00:30:22Z</dcterms:created>
  <dcterms:modified xsi:type="dcterms:W3CDTF">2019-04-27T00:31:42Z</dcterms:modified>
</cp:coreProperties>
</file>